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RM x00 km n°xxx" sheetId="1" r:id="rId1"/>
  </sheets>
  <definedNames>
    <definedName name="_xlnm.Print_Area" localSheetId="0">'BRM x00 km n°xxx'!$A$1:$I$99</definedName>
    <definedName name="Excel_BuiltIn_Print_Area" localSheetId="0">'BRM x00 km n°xxx'!$B$1:$I$5</definedName>
  </definedNames>
  <calcPr fullCalcOnLoad="1"/>
</workbook>
</file>

<file path=xl/sharedStrings.xml><?xml version="1.0" encoding="utf-8"?>
<sst xmlns="http://schemas.openxmlformats.org/spreadsheetml/2006/main" count="246" uniqueCount="151">
  <si>
    <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</si>
  <si>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RANDONNEURS FRANÇAIS</t>
  </si>
  <si>
    <t>RANDONNEURS EUROPEENS</t>
  </si>
  <si>
    <t>RANDONNEURS MONDIAUX</t>
  </si>
  <si>
    <t>Nom du parcours :</t>
  </si>
  <si>
    <t>BRM 300-2019</t>
  </si>
  <si>
    <t>N° homologation :</t>
  </si>
  <si>
    <t>2019 PL 05</t>
  </si>
  <si>
    <t xml:space="preserve">Société organisatrice :   </t>
  </si>
  <si>
    <t>Vélo Loisirs Saosnois-Mamers</t>
  </si>
  <si>
    <t>Code ACP :</t>
  </si>
  <si>
    <t>FR72-6681</t>
  </si>
  <si>
    <t>&lt;&lt;&lt;Taper ici votre n° de club à 4 chiffres</t>
  </si>
  <si>
    <t>Nom du responsable :</t>
  </si>
  <si>
    <t>Gilbert Hautreux</t>
  </si>
  <si>
    <t>Ligue :</t>
  </si>
  <si>
    <t>PAYS DE LA LOIRE</t>
  </si>
  <si>
    <t>Adresse du responsable :</t>
  </si>
  <si>
    <t>10,rue des Genêts-72600- Saint-Longis</t>
  </si>
  <si>
    <t>Brevet de</t>
  </si>
  <si>
    <t xml:space="preserve">   Km</t>
  </si>
  <si>
    <t>Tél : 0243979699 ou 0633287222       grohou@orange.fr</t>
  </si>
  <si>
    <t>Date :</t>
  </si>
  <si>
    <t>Départ : MAMERS</t>
  </si>
  <si>
    <t>Salle du Cloître-Place de la République</t>
  </si>
  <si>
    <t>Heure de départ :</t>
  </si>
  <si>
    <t>&lt;&lt;&lt;Taper ici l'heure de départ sous la forme 08:30</t>
  </si>
  <si>
    <t>Contr.</t>
  </si>
  <si>
    <t>LOCALITES</t>
  </si>
  <si>
    <t>Carte MICHELIN</t>
  </si>
  <si>
    <t xml:space="preserve">Numéro de </t>
  </si>
  <si>
    <t>KM</t>
  </si>
  <si>
    <t>CONTROLES</t>
  </si>
  <si>
    <t>C</t>
  </si>
  <si>
    <t>N°</t>
  </si>
  <si>
    <t>Pli N°</t>
  </si>
  <si>
    <t>Route</t>
  </si>
  <si>
    <t>PARTIEL</t>
  </si>
  <si>
    <t>TOTAL</t>
  </si>
  <si>
    <t>Ouverture</t>
  </si>
  <si>
    <t>Fermeture</t>
  </si>
  <si>
    <t>MAMERS</t>
  </si>
  <si>
    <t>C – D</t>
  </si>
  <si>
    <t>Place de la République</t>
  </si>
  <si>
    <t>Si contrôle mettre un C majuscule dans la première colonne</t>
  </si>
  <si>
    <t>Place Carnot, rue du Fort</t>
  </si>
  <si>
    <t>D 955</t>
  </si>
  <si>
    <t>Le calcul des heures d'ouverture et fermeture sera automatique</t>
  </si>
  <si>
    <t>Le Gué – de – la – Chaîne</t>
  </si>
  <si>
    <t>E – F</t>
  </si>
  <si>
    <t>Bellême</t>
  </si>
  <si>
    <t>D 420</t>
  </si>
  <si>
    <t>croisement avec D 920, à gauche</t>
  </si>
  <si>
    <t>D 920</t>
  </si>
  <si>
    <t>Colonard – Corubert</t>
  </si>
  <si>
    <t>Rémalard</t>
  </si>
  <si>
    <t>D 38</t>
  </si>
  <si>
    <t>Bretoncelles</t>
  </si>
  <si>
    <t>G – H</t>
  </si>
  <si>
    <t>Hameau de la haie neuve (28)</t>
  </si>
  <si>
    <t>D 25</t>
  </si>
  <si>
    <t>Vaupillon</t>
  </si>
  <si>
    <t>La Loupe</t>
  </si>
  <si>
    <t>Pontgouin</t>
  </si>
  <si>
    <t>I – J</t>
  </si>
  <si>
    <t>Landelles</t>
  </si>
  <si>
    <t>Courville sur Eure</t>
  </si>
  <si>
    <t>Rue de la gare, rue Carnot, rue de l’écu, avenue Thiers, D 344</t>
  </si>
  <si>
    <t>Le Plessis – Fèvre</t>
  </si>
  <si>
    <t>D 131</t>
  </si>
  <si>
    <t>Saint – Germain – le – Gaillard</t>
  </si>
  <si>
    <t>Ollé</t>
  </si>
  <si>
    <t>Bailleau – le – Pin</t>
  </si>
  <si>
    <t>D 28.2</t>
  </si>
  <si>
    <t>Ermenonville la grande</t>
  </si>
  <si>
    <t>couper la N10, et à droite</t>
  </si>
  <si>
    <t>K</t>
  </si>
  <si>
    <t>D 12.4</t>
  </si>
  <si>
    <t>Meslay le Vidame</t>
  </si>
  <si>
    <t xml:space="preserve">D 12 </t>
  </si>
  <si>
    <t>Rouvray Saint Florentin</t>
  </si>
  <si>
    <t>Fains la Folie</t>
  </si>
  <si>
    <t>D 29</t>
  </si>
  <si>
    <t>Auffains</t>
  </si>
  <si>
    <t>Fontenay – sur – Conie</t>
  </si>
  <si>
    <t>Orgères en Beauce</t>
  </si>
  <si>
    <t>Villevé</t>
  </si>
  <si>
    <t>D 107</t>
  </si>
  <si>
    <t>Gaubert</t>
  </si>
  <si>
    <t>Pruneville</t>
  </si>
  <si>
    <t>Péronville</t>
  </si>
  <si>
    <t>D110, puis D132.12</t>
  </si>
  <si>
    <t>Hameau de Puerthe, à gauche</t>
  </si>
  <si>
    <t>D 132</t>
  </si>
  <si>
    <t>Villampuy</t>
  </si>
  <si>
    <t>D 123</t>
  </si>
  <si>
    <t>Juvrainville</t>
  </si>
  <si>
    <t>Harbouville</t>
  </si>
  <si>
    <t>en face et D 50</t>
  </si>
  <si>
    <t>Membrolles</t>
  </si>
  <si>
    <t>D 50</t>
  </si>
  <si>
    <t>Verdes</t>
  </si>
  <si>
    <t>Villecellier</t>
  </si>
  <si>
    <t>La Colombe , à droite</t>
  </si>
  <si>
    <t>rue du plessis, le jaunet</t>
  </si>
  <si>
    <t>Ecoman</t>
  </si>
  <si>
    <t>D 134</t>
  </si>
  <si>
    <t>La Bosse</t>
  </si>
  <si>
    <t>D 19</t>
  </si>
  <si>
    <t>croisement avec D12, gauche et droite</t>
  </si>
  <si>
    <t>La Chapelle Enchérie</t>
  </si>
  <si>
    <t>D 34</t>
  </si>
  <si>
    <t>Faye</t>
  </si>
  <si>
    <t>Villetrun</t>
  </si>
  <si>
    <t>D 917</t>
  </si>
  <si>
    <t>Vendôme</t>
  </si>
  <si>
    <t>puis à droite, rue des venages, direction Naveil, et droite D164, et à gauche D5</t>
  </si>
  <si>
    <t>Savigny sur Braye</t>
  </si>
  <si>
    <t>D5</t>
  </si>
  <si>
    <t>à gauche, au panneau de sortie de Savigny, et à droite,  la cône et le bois bénéré</t>
  </si>
  <si>
    <t>Saint Gervais de Vic</t>
  </si>
  <si>
    <t>D 74bis – D74</t>
  </si>
  <si>
    <t>Sainte Cérotte</t>
  </si>
  <si>
    <t xml:space="preserve">D 74 </t>
  </si>
  <si>
    <t>Ecorpain</t>
  </si>
  <si>
    <t>Coudrecieux</t>
  </si>
  <si>
    <t>Saint-Michel-de-Chavaignes</t>
  </si>
  <si>
    <t>D 85</t>
  </si>
  <si>
    <t>Dollon</t>
  </si>
  <si>
    <t>Le Luart</t>
  </si>
  <si>
    <t>Vouvray sur Huisne</t>
  </si>
  <si>
    <t>Tuffé</t>
  </si>
  <si>
    <t>Prévelles</t>
  </si>
  <si>
    <t>D 19, puis D 7</t>
  </si>
  <si>
    <t>Bonnétable</t>
  </si>
  <si>
    <t>avant Terrehault, à droite, puis à gauche vers Courcival</t>
  </si>
  <si>
    <t>et à droite à l’église</t>
  </si>
  <si>
    <t>D 143</t>
  </si>
  <si>
    <t>Nauvay</t>
  </si>
  <si>
    <t>carrefour avec D 109, à droite</t>
  </si>
  <si>
    <t>D109</t>
  </si>
  <si>
    <t>Moncé en Saosnois</t>
  </si>
  <si>
    <t>à gauche, D 27</t>
  </si>
  <si>
    <t>et à droite  au calvaire</t>
  </si>
  <si>
    <t xml:space="preserve">route du moulin de Contres, </t>
  </si>
  <si>
    <t xml:space="preserve">D 2 </t>
  </si>
  <si>
    <t>Mamers (place de la République)</t>
  </si>
  <si>
    <t>Numéro OPENRUNNER : 8978575</t>
  </si>
  <si>
    <t xml:space="preserve">Bulletin d’inscription sur le site web du club : </t>
  </si>
  <si>
    <t>http://v-l-saosnois.eklablog.com</t>
  </si>
  <si>
    <t xml:space="preserve">Portables de l’organisation 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</si>
</sst>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:MM"/>
    <numFmt numFmtId="166" formatCode="DDDD&quot;, &quot;D\ MMMM\ YYYY"/>
    <numFmt numFmtId="167" formatCode="HH:MM:SS"/>
    <numFmt numFmtId="168" formatCode="[H]:MM"/>
  </numFmts>
  <fonts count="35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sz val="11"/>
      <color indexed="18"/>
      <name val="Arial"/>
      <family val="2"/>
    </font>
    <font>
      <b/>
      <i/>
      <sz val="10"/>
      <color indexed="53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color indexed="18"/>
      <name val="Arial"/>
      <family val="2"/>
    </font>
    <font>
      <sz val="8"/>
      <color indexed="62"/>
      <name val="Arial"/>
      <family val="2"/>
    </font>
    <font>
      <b/>
      <sz val="12"/>
      <color indexed="62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Franklin Gothic Medium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i/>
      <sz val="10"/>
      <name val="Franklin Gothic Medium"/>
      <family val="2"/>
    </font>
    <font>
      <sz val="9"/>
      <name val="Franklin Gothic Medium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4"/>
      <color indexed="18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0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 vertical="center"/>
    </xf>
    <xf numFmtId="164" fontId="7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8" fillId="0" borderId="0" xfId="0" applyFont="1" applyAlignment="1">
      <alignment horizontal="left"/>
    </xf>
    <xf numFmtId="164" fontId="10" fillId="0" borderId="0" xfId="0" applyFont="1" applyBorder="1" applyAlignment="1">
      <alignment/>
    </xf>
    <xf numFmtId="164" fontId="11" fillId="0" borderId="1" xfId="0" applyFont="1" applyBorder="1" applyAlignment="1">
      <alignment vertical="center"/>
    </xf>
    <xf numFmtId="164" fontId="6" fillId="0" borderId="2" xfId="0" applyFont="1" applyBorder="1" applyAlignment="1">
      <alignment horizontal="left" vertical="center"/>
    </xf>
    <xf numFmtId="164" fontId="11" fillId="0" borderId="2" xfId="0" applyFont="1" applyBorder="1" applyAlignment="1">
      <alignment horizontal="left" vertical="center"/>
    </xf>
    <xf numFmtId="164" fontId="11" fillId="0" borderId="2" xfId="0" applyFont="1" applyBorder="1" applyAlignment="1">
      <alignment horizontal="right" vertical="center"/>
    </xf>
    <xf numFmtId="164" fontId="6" fillId="0" borderId="3" xfId="0" applyFont="1" applyBorder="1" applyAlignment="1">
      <alignment horizontal="center" vertical="center"/>
    </xf>
    <xf numFmtId="164" fontId="11" fillId="0" borderId="4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4" fontId="6" fillId="0" borderId="4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11" fillId="0" borderId="5" xfId="0" applyFont="1" applyBorder="1" applyAlignment="1">
      <alignment vertical="center"/>
    </xf>
    <xf numFmtId="164" fontId="0" fillId="0" borderId="4" xfId="0" applyFont="1" applyBorder="1" applyAlignment="1">
      <alignment horizontal="left" vertical="center"/>
    </xf>
    <xf numFmtId="164" fontId="0" fillId="0" borderId="6" xfId="0" applyFont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left"/>
    </xf>
    <xf numFmtId="164" fontId="11" fillId="0" borderId="7" xfId="0" applyFont="1" applyBorder="1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vertical="center"/>
    </xf>
    <xf numFmtId="164" fontId="0" fillId="0" borderId="8" xfId="0" applyFont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14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1" fillId="0" borderId="8" xfId="0" applyFont="1" applyBorder="1" applyAlignment="1">
      <alignment horizontal="center" vertical="center"/>
    </xf>
    <xf numFmtId="166" fontId="10" fillId="0" borderId="7" xfId="0" applyNumberFormat="1" applyFont="1" applyBorder="1" applyAlignment="1">
      <alignment horizontal="left" vertical="center" indent="4"/>
    </xf>
    <xf numFmtId="166" fontId="0" fillId="0" borderId="8" xfId="0" applyNumberFormat="1" applyFont="1" applyBorder="1" applyAlignment="1">
      <alignment horizontal="left" vertical="center"/>
    </xf>
    <xf numFmtId="164" fontId="11" fillId="0" borderId="9" xfId="0" applyFont="1" applyBorder="1" applyAlignment="1">
      <alignment horizontal="left" vertical="center"/>
    </xf>
    <xf numFmtId="164" fontId="0" fillId="0" borderId="10" xfId="0" applyFont="1" applyBorder="1" applyAlignment="1">
      <alignment horizontal="left"/>
    </xf>
    <xf numFmtId="164" fontId="11" fillId="0" borderId="10" xfId="0" applyFont="1" applyBorder="1" applyAlignment="1">
      <alignment horizontal="left" vertical="center"/>
    </xf>
    <xf numFmtId="164" fontId="11" fillId="0" borderId="10" xfId="0" applyFont="1" applyBorder="1" applyAlignment="1">
      <alignment horizontal="right" vertical="center"/>
    </xf>
    <xf numFmtId="167" fontId="15" fillId="0" borderId="11" xfId="0" applyNumberFormat="1" applyFont="1" applyBorder="1" applyAlignment="1">
      <alignment horizontal="left" vertical="center"/>
    </xf>
    <xf numFmtId="164" fontId="16" fillId="0" borderId="8" xfId="0" applyFont="1" applyBorder="1" applyAlignment="1">
      <alignment horizontal="center" vertical="center"/>
    </xf>
    <xf numFmtId="164" fontId="9" fillId="0" borderId="1" xfId="0" applyFont="1" applyBorder="1" applyAlignment="1" applyProtection="1">
      <alignment horizontal="center" vertical="center"/>
      <protection locked="0"/>
    </xf>
    <xf numFmtId="164" fontId="8" fillId="0" borderId="12" xfId="0" applyFont="1" applyBorder="1" applyAlignment="1" applyProtection="1">
      <alignment horizontal="center" vertical="center"/>
      <protection locked="0"/>
    </xf>
    <xf numFmtId="164" fontId="15" fillId="0" borderId="6" xfId="0" applyFont="1" applyBorder="1" applyAlignment="1" applyProtection="1">
      <alignment horizontal="center" vertical="center"/>
      <protection locked="0"/>
    </xf>
    <xf numFmtId="164" fontId="15" fillId="0" borderId="13" xfId="0" applyFont="1" applyBorder="1" applyAlignment="1" applyProtection="1">
      <alignment horizontal="center" vertical="center"/>
      <protection locked="0"/>
    </xf>
    <xf numFmtId="164" fontId="9" fillId="0" borderId="8" xfId="0" applyFont="1" applyBorder="1" applyAlignment="1" applyProtection="1">
      <alignment horizontal="center" vertical="center"/>
      <protection locked="0"/>
    </xf>
    <xf numFmtId="164" fontId="0" fillId="0" borderId="0" xfId="0" applyBorder="1" applyAlignment="1">
      <alignment vertical="center"/>
    </xf>
    <xf numFmtId="165" fontId="13" fillId="0" borderId="0" xfId="0" applyNumberFormat="1" applyFont="1" applyFill="1" applyBorder="1" applyAlignment="1">
      <alignment horizontal="right"/>
    </xf>
    <xf numFmtId="164" fontId="17" fillId="0" borderId="8" xfId="0" applyFont="1" applyBorder="1" applyAlignment="1">
      <alignment horizontal="center" vertical="center"/>
    </xf>
    <xf numFmtId="164" fontId="15" fillId="0" borderId="14" xfId="0" applyFont="1" applyBorder="1" applyAlignment="1" applyProtection="1">
      <alignment horizontal="center" vertical="center"/>
      <protection locked="0"/>
    </xf>
    <xf numFmtId="164" fontId="15" fillId="0" borderId="15" xfId="0" applyFont="1" applyBorder="1" applyAlignment="1" applyProtection="1">
      <alignment horizontal="center" vertical="center"/>
      <protection locked="0"/>
    </xf>
    <xf numFmtId="164" fontId="15" fillId="0" borderId="16" xfId="0" applyFont="1" applyBorder="1" applyAlignment="1" applyProtection="1">
      <alignment horizontal="center" vertical="center"/>
      <protection locked="0"/>
    </xf>
    <xf numFmtId="166" fontId="15" fillId="0" borderId="11" xfId="0" applyNumberFormat="1" applyFont="1" applyBorder="1" applyAlignment="1" applyProtection="1">
      <alignment horizontal="center" vertical="center"/>
      <protection locked="0"/>
    </xf>
    <xf numFmtId="164" fontId="15" fillId="0" borderId="17" xfId="0" applyFont="1" applyBorder="1" applyAlignment="1" applyProtection="1">
      <alignment horizontal="right" vertical="center"/>
      <protection locked="0"/>
    </xf>
    <xf numFmtId="164" fontId="15" fillId="0" borderId="18" xfId="0" applyFont="1" applyBorder="1" applyAlignment="1" applyProtection="1">
      <alignment horizontal="right" vertical="center"/>
      <protection locked="0"/>
    </xf>
    <xf numFmtId="164" fontId="18" fillId="2" borderId="0" xfId="0" applyFont="1" applyFill="1" applyBorder="1" applyAlignment="1">
      <alignment horizontal="center"/>
    </xf>
    <xf numFmtId="164" fontId="19" fillId="2" borderId="19" xfId="0" applyFont="1" applyFill="1" applyBorder="1" applyAlignment="1" applyProtection="1">
      <alignment horizontal="center" vertical="center" wrapText="1"/>
      <protection locked="0"/>
    </xf>
    <xf numFmtId="164" fontId="0" fillId="0" borderId="20" xfId="0" applyFont="1" applyBorder="1" applyAlignment="1" applyProtection="1">
      <alignment horizontal="center" vertical="center"/>
      <protection locked="0"/>
    </xf>
    <xf numFmtId="164" fontId="0" fillId="0" borderId="21" xfId="0" applyFont="1" applyBorder="1" applyAlignment="1" applyProtection="1">
      <alignment horizontal="center" vertical="center"/>
      <protection locked="0"/>
    </xf>
    <xf numFmtId="164" fontId="20" fillId="0" borderId="12" xfId="0" applyFont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 applyProtection="1">
      <alignment horizontal="center" vertical="center"/>
      <protection locked="0"/>
    </xf>
    <xf numFmtId="164" fontId="0" fillId="0" borderId="22" xfId="0" applyFont="1" applyBorder="1" applyAlignment="1" applyProtection="1">
      <alignment horizontal="center" vertical="center"/>
      <protection locked="0"/>
    </xf>
    <xf numFmtId="165" fontId="0" fillId="0" borderId="23" xfId="0" applyNumberFormat="1" applyFont="1" applyBorder="1" applyAlignment="1">
      <alignment horizontal="center" vertical="center"/>
    </xf>
    <xf numFmtId="165" fontId="0" fillId="0" borderId="24" xfId="0" applyNumberFormat="1" applyFont="1" applyBorder="1" applyAlignment="1">
      <alignment horizontal="center" vertical="center"/>
    </xf>
    <xf numFmtId="164" fontId="0" fillId="0" borderId="25" xfId="0" applyFont="1" applyBorder="1" applyAlignment="1" applyProtection="1">
      <alignment vertical="center" wrapText="1"/>
      <protection locked="0"/>
    </xf>
    <xf numFmtId="164" fontId="0" fillId="0" borderId="26" xfId="0" applyFont="1" applyBorder="1" applyAlignment="1" applyProtection="1">
      <alignment horizontal="center" vertical="center"/>
      <protection locked="0"/>
    </xf>
    <xf numFmtId="164" fontId="0" fillId="0" borderId="27" xfId="0" applyFont="1" applyBorder="1" applyAlignment="1" applyProtection="1">
      <alignment horizontal="center" vertical="center"/>
      <protection locked="0"/>
    </xf>
    <xf numFmtId="164" fontId="0" fillId="0" borderId="28" xfId="0" applyFont="1" applyBorder="1" applyAlignment="1" applyProtection="1">
      <alignment horizontal="center" vertical="center"/>
      <protection locked="0"/>
    </xf>
    <xf numFmtId="164" fontId="0" fillId="0" borderId="29" xfId="0" applyFont="1" applyBorder="1" applyAlignment="1" applyProtection="1">
      <alignment horizontal="center" vertical="center"/>
      <protection locked="0"/>
    </xf>
    <xf numFmtId="168" fontId="0" fillId="0" borderId="23" xfId="0" applyNumberFormat="1" applyFont="1" applyBorder="1" applyAlignment="1" applyProtection="1">
      <alignment horizontal="center" vertical="center"/>
      <protection locked="0"/>
    </xf>
    <xf numFmtId="168" fontId="0" fillId="0" borderId="24" xfId="0" applyNumberFormat="1" applyFont="1" applyBorder="1" applyAlignment="1" applyProtection="1">
      <alignment horizontal="center" vertical="center"/>
      <protection locked="0"/>
    </xf>
    <xf numFmtId="164" fontId="0" fillId="0" borderId="25" xfId="0" applyFont="1" applyBorder="1" applyAlignment="1" applyProtection="1">
      <alignment vertical="center"/>
      <protection locked="0"/>
    </xf>
    <xf numFmtId="164" fontId="0" fillId="0" borderId="25" xfId="0" applyFont="1" applyBorder="1" applyAlignment="1" applyProtection="1">
      <alignment vertical="center"/>
      <protection locked="0"/>
    </xf>
    <xf numFmtId="164" fontId="21" fillId="0" borderId="25" xfId="0" applyFont="1" applyBorder="1" applyAlignment="1" applyProtection="1">
      <alignment vertical="center"/>
      <protection locked="0"/>
    </xf>
    <xf numFmtId="164" fontId="22" fillId="0" borderId="0" xfId="0" applyFont="1" applyFill="1" applyBorder="1" applyAlignment="1">
      <alignment/>
    </xf>
    <xf numFmtId="164" fontId="0" fillId="0" borderId="28" xfId="0" applyFont="1" applyBorder="1" applyAlignment="1" applyProtection="1">
      <alignment horizontal="center" vertical="center" wrapText="1"/>
      <protection locked="0"/>
    </xf>
    <xf numFmtId="168" fontId="0" fillId="0" borderId="23" xfId="0" applyNumberFormat="1" applyFont="1" applyBorder="1" applyAlignment="1">
      <alignment horizontal="center" vertical="center"/>
    </xf>
    <xf numFmtId="168" fontId="0" fillId="0" borderId="24" xfId="0" applyNumberFormat="1" applyFont="1" applyBorder="1" applyAlignment="1">
      <alignment horizontal="center" vertical="center"/>
    </xf>
    <xf numFmtId="164" fontId="23" fillId="2" borderId="0" xfId="0" applyFont="1" applyFill="1" applyBorder="1" applyAlignment="1">
      <alignment horizontal="center"/>
    </xf>
    <xf numFmtId="164" fontId="24" fillId="2" borderId="25" xfId="0" applyFont="1" applyFill="1" applyBorder="1" applyAlignment="1" applyProtection="1">
      <alignment horizontal="center" vertical="center"/>
      <protection locked="0"/>
    </xf>
    <xf numFmtId="164" fontId="20" fillId="0" borderId="28" xfId="0" applyFont="1" applyBorder="1" applyAlignment="1" applyProtection="1">
      <alignment horizontal="center" vertical="center" wrapText="1"/>
      <protection locked="0"/>
    </xf>
    <xf numFmtId="164" fontId="21" fillId="0" borderId="25" xfId="0" applyFont="1" applyBorder="1" applyAlignment="1" applyProtection="1">
      <alignment vertical="center" wrapText="1"/>
      <protection locked="0"/>
    </xf>
    <xf numFmtId="164" fontId="25" fillId="0" borderId="25" xfId="0" applyFont="1" applyBorder="1" applyAlignment="1" applyProtection="1">
      <alignment vertical="center" wrapText="1"/>
      <protection locked="0"/>
    </xf>
    <xf numFmtId="164" fontId="26" fillId="0" borderId="28" xfId="0" applyFont="1" applyBorder="1" applyAlignment="1" applyProtection="1">
      <alignment horizontal="center" vertical="center" wrapText="1"/>
      <protection locked="0"/>
    </xf>
    <xf numFmtId="164" fontId="27" fillId="2" borderId="0" xfId="0" applyFont="1" applyFill="1" applyBorder="1" applyAlignment="1">
      <alignment horizontal="center"/>
    </xf>
    <xf numFmtId="164" fontId="28" fillId="0" borderId="28" xfId="0" applyFont="1" applyBorder="1" applyAlignment="1" applyProtection="1">
      <alignment horizontal="center" vertical="center" wrapText="1"/>
      <protection locked="0"/>
    </xf>
    <xf numFmtId="164" fontId="0" fillId="0" borderId="0" xfId="0" applyBorder="1" applyAlignment="1">
      <alignment horizontal="justify"/>
    </xf>
    <xf numFmtId="164" fontId="0" fillId="0" borderId="28" xfId="0" applyFont="1" applyBorder="1" applyAlignment="1" applyProtection="1">
      <alignment horizontal="justify" vertical="center"/>
      <protection locked="0"/>
    </xf>
    <xf numFmtId="164" fontId="18" fillId="0" borderId="0" xfId="0" applyFont="1" applyBorder="1" applyAlignment="1">
      <alignment horizontal="center"/>
    </xf>
    <xf numFmtId="164" fontId="29" fillId="2" borderId="0" xfId="0" applyFont="1" applyFill="1" applyBorder="1" applyAlignment="1">
      <alignment horizontal="center"/>
    </xf>
    <xf numFmtId="164" fontId="21" fillId="0" borderId="25" xfId="0" applyFont="1" applyFill="1" applyBorder="1" applyAlignment="1" applyProtection="1">
      <alignment vertical="center"/>
      <protection locked="0"/>
    </xf>
    <xf numFmtId="164" fontId="28" fillId="0" borderId="28" xfId="0" applyFont="1" applyBorder="1" applyAlignment="1" applyProtection="1">
      <alignment horizontal="center" vertical="center"/>
      <protection locked="0"/>
    </xf>
    <xf numFmtId="164" fontId="30" fillId="2" borderId="0" xfId="0" applyFont="1" applyFill="1" applyBorder="1" applyAlignment="1">
      <alignment horizontal="center"/>
    </xf>
    <xf numFmtId="164" fontId="0" fillId="0" borderId="28" xfId="0" applyFont="1" applyBorder="1" applyAlignment="1" applyProtection="1">
      <alignment vertical="center"/>
      <protection locked="0"/>
    </xf>
    <xf numFmtId="168" fontId="0" fillId="0" borderId="17" xfId="0" applyNumberFormat="1" applyFont="1" applyBorder="1" applyAlignment="1">
      <alignment horizontal="center" vertical="center"/>
    </xf>
    <xf numFmtId="168" fontId="0" fillId="0" borderId="18" xfId="0" applyNumberFormat="1" applyFont="1" applyBorder="1" applyAlignment="1">
      <alignment horizontal="center" vertical="center"/>
    </xf>
    <xf numFmtId="164" fontId="21" fillId="0" borderId="30" xfId="0" applyFont="1" applyBorder="1" applyAlignment="1" applyProtection="1">
      <alignment vertical="center" wrapText="1"/>
      <protection locked="0"/>
    </xf>
    <xf numFmtId="164" fontId="0" fillId="0" borderId="14" xfId="0" applyFont="1" applyBorder="1" applyAlignment="1" applyProtection="1">
      <alignment horizontal="center" vertical="center"/>
      <protection locked="0"/>
    </xf>
    <xf numFmtId="164" fontId="0" fillId="0" borderId="15" xfId="0" applyFont="1" applyBorder="1" applyAlignment="1" applyProtection="1">
      <alignment horizontal="center" vertical="center"/>
      <protection locked="0"/>
    </xf>
    <xf numFmtId="164" fontId="0" fillId="0" borderId="31" xfId="0" applyFont="1" applyBorder="1" applyAlignment="1" applyProtection="1">
      <alignment vertical="center"/>
      <protection locked="0"/>
    </xf>
    <xf numFmtId="164" fontId="0" fillId="0" borderId="31" xfId="0" applyFont="1" applyBorder="1" applyAlignment="1" applyProtection="1">
      <alignment horizontal="center" vertical="center"/>
      <protection locked="0"/>
    </xf>
    <xf numFmtId="164" fontId="0" fillId="0" borderId="32" xfId="0" applyFont="1" applyBorder="1" applyAlignment="1" applyProtection="1">
      <alignment horizontal="center" vertical="center"/>
      <protection locked="0"/>
    </xf>
    <xf numFmtId="165" fontId="0" fillId="0" borderId="17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4" fontId="21" fillId="0" borderId="0" xfId="0" applyFont="1" applyAlignment="1">
      <alignment/>
    </xf>
    <xf numFmtId="164" fontId="10" fillId="0" borderId="0" xfId="0" applyFont="1" applyAlignment="1">
      <alignment/>
    </xf>
    <xf numFmtId="164" fontId="3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en hypertexte" xfId="20"/>
    <cellStyle name="Lien hypertexte visit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57150</xdr:rowOff>
    </xdr:from>
    <xdr:to>
      <xdr:col>8</xdr:col>
      <xdr:colOff>590550</xdr:colOff>
      <xdr:row>6</xdr:row>
      <xdr:rowOff>219075</xdr:rowOff>
    </xdr:to>
    <xdr:sp fLocksText="0">
      <xdr:nvSpPr>
        <xdr:cNvPr id="1" name="AutoShape 1"/>
        <xdr:cNvSpPr txBox="1">
          <a:spLocks noChangeArrowheads="1"/>
        </xdr:cNvSpPr>
      </xdr:nvSpPr>
      <xdr:spPr>
        <a:xfrm>
          <a:off x="3648075" y="57150"/>
          <a:ext cx="37338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BREVET
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
</a:t>
          </a: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RANDONNEURS MONDIAUX
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FORMULAIRE D'HOMOLOGATION
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2</xdr:col>
      <xdr:colOff>381000</xdr:colOff>
      <xdr:row>1</xdr:row>
      <xdr:rowOff>85725</xdr:rowOff>
    </xdr:from>
    <xdr:to>
      <xdr:col>4</xdr:col>
      <xdr:colOff>66675</xdr:colOff>
      <xdr:row>4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7650"/>
          <a:ext cx="8477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495300</xdr:colOff>
      <xdr:row>90</xdr:row>
      <xdr:rowOff>104775</xdr:rowOff>
    </xdr:from>
    <xdr:to>
      <xdr:col>7</xdr:col>
      <xdr:colOff>381000</xdr:colOff>
      <xdr:row>94</xdr:row>
      <xdr:rowOff>85725</xdr:rowOff>
    </xdr:to>
    <xdr:sp>
      <xdr:nvSpPr>
        <xdr:cNvPr id="3" name="Rectangle 1"/>
        <xdr:cNvSpPr>
          <a:spLocks/>
        </xdr:cNvSpPr>
      </xdr:nvSpPr>
      <xdr:spPr>
        <a:xfrm>
          <a:off x="5210175" y="20031075"/>
          <a:ext cx="1333500" cy="628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Pompiers         18
Samu               15
Gendarmerie   17
Portable         112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ohou@orange.fr" TargetMode="External" /><Relationship Id="rId2" Type="http://schemas.openxmlformats.org/officeDocument/2006/relationships/hyperlink" Target="http://v-l-saosnois.eklablog.com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showGridLines="0" tabSelected="1" zoomScale="122" zoomScaleNormal="122" workbookViewId="0" topLeftCell="A10">
      <selection activeCell="L26" sqref="L26"/>
    </sheetView>
  </sheetViews>
  <sheetFormatPr defaultColWidth="11.421875" defaultRowHeight="12.75"/>
  <cols>
    <col min="1" max="1" width="4.8515625" style="1" customWidth="1"/>
    <col min="2" max="2" width="30.7109375" style="0" customWidth="1"/>
    <col min="3" max="4" width="8.7109375" style="0" customWidth="1"/>
    <col min="5" max="5" width="17.7109375" style="0" customWidth="1"/>
    <col min="6" max="7" width="10.8515625" style="0" customWidth="1"/>
    <col min="8" max="9" width="9.421875" style="0" customWidth="1"/>
    <col min="10" max="10" width="3.140625" style="1" customWidth="1"/>
    <col min="11" max="11" width="5.57421875" style="2" customWidth="1"/>
    <col min="12" max="16384" width="11.421875" style="1" customWidth="1"/>
  </cols>
  <sheetData>
    <row r="1" spans="2:11" ht="12.75">
      <c r="B1" s="3" t="s">
        <v>0</v>
      </c>
      <c r="D1" s="4"/>
      <c r="E1" s="4"/>
      <c r="F1" s="4"/>
      <c r="G1" s="4"/>
      <c r="H1" s="4"/>
      <c r="I1" s="4"/>
      <c r="K1" s="5"/>
    </row>
    <row r="2" spans="2:11" ht="12.75">
      <c r="B2" s="6"/>
      <c r="D2" s="4"/>
      <c r="E2" s="4"/>
      <c r="F2" s="4"/>
      <c r="G2" s="4"/>
      <c r="H2" s="4"/>
      <c r="I2" s="4"/>
      <c r="K2" s="5"/>
    </row>
    <row r="3" spans="2:9" ht="12.75">
      <c r="B3" s="7" t="s">
        <v>1</v>
      </c>
      <c r="C3" s="8">
        <v>1921</v>
      </c>
      <c r="D3" s="4"/>
      <c r="E3" s="4"/>
      <c r="F3" s="4"/>
      <c r="G3" s="4"/>
      <c r="H3" s="4"/>
      <c r="I3" s="4"/>
    </row>
    <row r="4" spans="2:9" ht="12.75">
      <c r="B4" s="7" t="s">
        <v>2</v>
      </c>
      <c r="C4" s="8">
        <v>1976</v>
      </c>
      <c r="D4" s="4"/>
      <c r="E4" s="4"/>
      <c r="F4" s="4"/>
      <c r="G4" s="4"/>
      <c r="H4" s="4"/>
      <c r="I4" s="4"/>
    </row>
    <row r="5" spans="2:9" ht="12.75">
      <c r="B5" s="7" t="s">
        <v>3</v>
      </c>
      <c r="C5" s="8">
        <v>1983</v>
      </c>
      <c r="D5" s="4"/>
      <c r="E5" s="4"/>
      <c r="F5" s="4"/>
      <c r="G5" s="4"/>
      <c r="H5" s="4"/>
      <c r="I5" s="4"/>
    </row>
    <row r="7" ht="18" customHeight="1">
      <c r="M7" s="9"/>
    </row>
    <row r="9" spans="2:9" ht="27" customHeight="1">
      <c r="B9" s="10" t="s">
        <v>4</v>
      </c>
      <c r="C9" s="11" t="s">
        <v>5</v>
      </c>
      <c r="D9" s="11"/>
      <c r="E9" s="11"/>
      <c r="F9" s="12"/>
      <c r="G9" s="13" t="s">
        <v>6</v>
      </c>
      <c r="H9" s="14" t="s">
        <v>7</v>
      </c>
      <c r="I9" s="14"/>
    </row>
    <row r="10" spans="2:11" ht="14.25" customHeight="1">
      <c r="B10" s="15"/>
      <c r="C10" s="16"/>
      <c r="D10" s="16"/>
      <c r="E10" s="16"/>
      <c r="F10" s="15"/>
      <c r="G10" s="17"/>
      <c r="H10" s="16"/>
      <c r="I10" s="16"/>
      <c r="K10" s="18"/>
    </row>
    <row r="11" spans="2:11" ht="21.75" customHeight="1">
      <c r="B11" s="19" t="s">
        <v>8</v>
      </c>
      <c r="C11" s="20" t="s">
        <v>9</v>
      </c>
      <c r="D11" s="20"/>
      <c r="E11" s="20"/>
      <c r="F11" s="15" t="s">
        <v>10</v>
      </c>
      <c r="G11" s="21" t="s">
        <v>11</v>
      </c>
      <c r="H11" s="21"/>
      <c r="I11" s="21"/>
      <c r="K11" s="22" t="s">
        <v>12</v>
      </c>
    </row>
    <row r="12" spans="2:11" ht="21.75" customHeight="1">
      <c r="B12" s="23" t="s">
        <v>13</v>
      </c>
      <c r="C12" s="24" t="s">
        <v>14</v>
      </c>
      <c r="D12" s="24"/>
      <c r="E12" s="24"/>
      <c r="F12" s="25" t="s">
        <v>15</v>
      </c>
      <c r="G12" s="26" t="s">
        <v>16</v>
      </c>
      <c r="H12" s="26"/>
      <c r="I12" s="26"/>
      <c r="K12" s="27"/>
    </row>
    <row r="13" spans="2:11" ht="21.75" customHeight="1">
      <c r="B13" s="23" t="s">
        <v>17</v>
      </c>
      <c r="C13" s="24" t="s">
        <v>18</v>
      </c>
      <c r="D13" s="24"/>
      <c r="E13" s="24"/>
      <c r="F13" s="25" t="s">
        <v>19</v>
      </c>
      <c r="G13" s="28">
        <v>300</v>
      </c>
      <c r="H13" s="29" t="s">
        <v>20</v>
      </c>
      <c r="I13" s="30"/>
      <c r="K13" s="27"/>
    </row>
    <row r="14" spans="2:11" ht="21.75" customHeight="1">
      <c r="B14" s="31" t="s">
        <v>21</v>
      </c>
      <c r="C14" s="31"/>
      <c r="D14" s="31"/>
      <c r="E14" s="31"/>
      <c r="F14" s="25" t="s">
        <v>22</v>
      </c>
      <c r="G14" s="32">
        <v>43568</v>
      </c>
      <c r="H14" s="32"/>
      <c r="I14" s="32"/>
      <c r="K14" s="27"/>
    </row>
    <row r="15" spans="2:11" ht="21.75" customHeight="1">
      <c r="B15" s="33" t="s">
        <v>23</v>
      </c>
      <c r="C15" s="34" t="s">
        <v>24</v>
      </c>
      <c r="D15" s="34"/>
      <c r="E15" s="34"/>
      <c r="F15" s="35" t="s">
        <v>25</v>
      </c>
      <c r="G15" s="36"/>
      <c r="H15" s="37">
        <v>0.20833333333333334</v>
      </c>
      <c r="I15" s="37"/>
      <c r="K15" s="22" t="s">
        <v>26</v>
      </c>
    </row>
    <row r="16" spans="1:11" s="44" customFormat="1" ht="21.75" customHeight="1">
      <c r="A16" s="38" t="s">
        <v>27</v>
      </c>
      <c r="B16" s="39" t="s">
        <v>28</v>
      </c>
      <c r="C16" s="40" t="s">
        <v>29</v>
      </c>
      <c r="D16" s="40"/>
      <c r="E16" s="41" t="s">
        <v>30</v>
      </c>
      <c r="F16" s="42" t="s">
        <v>31</v>
      </c>
      <c r="G16" s="42" t="s">
        <v>31</v>
      </c>
      <c r="H16" s="43" t="s">
        <v>32</v>
      </c>
      <c r="I16" s="43"/>
      <c r="K16" s="45"/>
    </row>
    <row r="17" spans="1:11" s="44" customFormat="1" ht="21.75" customHeight="1">
      <c r="A17" s="46" t="s">
        <v>33</v>
      </c>
      <c r="B17" s="39"/>
      <c r="C17" s="47" t="s">
        <v>34</v>
      </c>
      <c r="D17" s="48" t="s">
        <v>35</v>
      </c>
      <c r="E17" s="49" t="s">
        <v>36</v>
      </c>
      <c r="F17" s="49" t="s">
        <v>37</v>
      </c>
      <c r="G17" s="50" t="s">
        <v>38</v>
      </c>
      <c r="H17" s="51" t="s">
        <v>39</v>
      </c>
      <c r="I17" s="52" t="s">
        <v>40</v>
      </c>
      <c r="K17" s="45"/>
    </row>
    <row r="18" spans="1:11" ht="33" customHeight="1">
      <c r="A18" s="53" t="s">
        <v>33</v>
      </c>
      <c r="B18" s="54" t="s">
        <v>41</v>
      </c>
      <c r="C18" s="55">
        <v>518</v>
      </c>
      <c r="D18" s="56" t="s">
        <v>42</v>
      </c>
      <c r="E18" s="57" t="s">
        <v>43</v>
      </c>
      <c r="F18" s="58">
        <v>0</v>
      </c>
      <c r="G18" s="59">
        <v>0</v>
      </c>
      <c r="H18" s="60">
        <f>H15</f>
        <v>0.20833333333333334</v>
      </c>
      <c r="I18" s="61">
        <f>H18+1/24</f>
        <v>0.25</v>
      </c>
      <c r="K18" s="22" t="s">
        <v>44</v>
      </c>
    </row>
    <row r="19" spans="2:11" ht="17.25" customHeight="1">
      <c r="B19" s="62" t="s">
        <v>45</v>
      </c>
      <c r="C19" s="63">
        <v>518</v>
      </c>
      <c r="D19" s="64" t="s">
        <v>42</v>
      </c>
      <c r="E19" s="65" t="s">
        <v>46</v>
      </c>
      <c r="F19" s="65">
        <v>0</v>
      </c>
      <c r="G19" s="66">
        <f aca="true" t="shared" si="0" ref="G19:G89">F19+G18</f>
        <v>0</v>
      </c>
      <c r="H19" s="67">
        <f aca="true" t="shared" si="1" ref="H19:H35">IF(A19="C",$H$15+(MIN(G19,200)/34+MIN(MAX(G19-200,0),200)/32+MIN(MAX(G19-400,0),200)/30+MIN(MAX(G19-600,0),400)/28+1/120)/24,"")</f>
      </c>
      <c r="I19" s="68">
        <f aca="true" t="shared" si="2" ref="I19:I35">IF(A19="C",$I$18+(MIN(G19,60)/20+MIN(MAX(G19-60,0),540)/15+MIN(MAX(G19-600,0),400)/11.428+1/120)/24,"")</f>
      </c>
      <c r="K19" s="22" t="s">
        <v>47</v>
      </c>
    </row>
    <row r="20" spans="2:11" ht="17.25" customHeight="1">
      <c r="B20" s="69" t="s">
        <v>48</v>
      </c>
      <c r="C20" s="63">
        <v>518</v>
      </c>
      <c r="D20" s="64" t="s">
        <v>49</v>
      </c>
      <c r="E20" s="65" t="s">
        <v>46</v>
      </c>
      <c r="F20" s="65">
        <v>12</v>
      </c>
      <c r="G20" s="66">
        <f t="shared" si="0"/>
        <v>12</v>
      </c>
      <c r="H20" s="67">
        <f t="shared" si="1"/>
      </c>
      <c r="I20" s="68">
        <f t="shared" si="2"/>
      </c>
      <c r="K20" s="27"/>
    </row>
    <row r="21" spans="2:11" ht="17.25" customHeight="1">
      <c r="B21" s="70" t="s">
        <v>50</v>
      </c>
      <c r="C21" s="63">
        <v>518</v>
      </c>
      <c r="D21" s="64" t="s">
        <v>49</v>
      </c>
      <c r="E21" s="65" t="s">
        <v>51</v>
      </c>
      <c r="F21" s="65">
        <v>3</v>
      </c>
      <c r="G21" s="66">
        <f t="shared" si="0"/>
        <v>15</v>
      </c>
      <c r="H21" s="67">
        <f t="shared" si="1"/>
      </c>
      <c r="I21" s="68">
        <f t="shared" si="2"/>
      </c>
      <c r="K21" s="5"/>
    </row>
    <row r="22" spans="2:9" ht="17.25" customHeight="1">
      <c r="B22" s="71" t="s">
        <v>52</v>
      </c>
      <c r="C22" s="63">
        <v>518</v>
      </c>
      <c r="D22" s="64" t="s">
        <v>49</v>
      </c>
      <c r="E22" s="65" t="s">
        <v>53</v>
      </c>
      <c r="F22" s="65">
        <v>2</v>
      </c>
      <c r="G22" s="66">
        <f t="shared" si="0"/>
        <v>17</v>
      </c>
      <c r="H22" s="67">
        <f t="shared" si="1"/>
      </c>
      <c r="I22" s="68">
        <f t="shared" si="2"/>
      </c>
    </row>
    <row r="23" spans="2:9" ht="17.25" customHeight="1">
      <c r="B23" s="71" t="s">
        <v>54</v>
      </c>
      <c r="C23" s="63">
        <v>518</v>
      </c>
      <c r="D23" s="64" t="s">
        <v>49</v>
      </c>
      <c r="E23" s="65" t="s">
        <v>53</v>
      </c>
      <c r="F23" s="65">
        <v>7</v>
      </c>
      <c r="G23" s="66">
        <f t="shared" si="0"/>
        <v>24</v>
      </c>
      <c r="H23" s="67">
        <f t="shared" si="1"/>
      </c>
      <c r="I23" s="68">
        <f t="shared" si="2"/>
      </c>
    </row>
    <row r="24" spans="2:11" ht="17.25" customHeight="1">
      <c r="B24" s="71" t="s">
        <v>55</v>
      </c>
      <c r="C24" s="63">
        <v>518</v>
      </c>
      <c r="D24" s="64" t="s">
        <v>49</v>
      </c>
      <c r="E24" s="65" t="s">
        <v>56</v>
      </c>
      <c r="F24" s="65">
        <v>9</v>
      </c>
      <c r="G24" s="66">
        <f t="shared" si="0"/>
        <v>33</v>
      </c>
      <c r="H24" s="67">
        <f t="shared" si="1"/>
      </c>
      <c r="I24" s="68">
        <f t="shared" si="2"/>
      </c>
      <c r="K24" s="5"/>
    </row>
    <row r="25" spans="2:11" ht="17.25" customHeight="1">
      <c r="B25" s="71" t="s">
        <v>57</v>
      </c>
      <c r="C25" s="63">
        <v>518</v>
      </c>
      <c r="D25" s="64" t="s">
        <v>58</v>
      </c>
      <c r="E25" s="65" t="s">
        <v>56</v>
      </c>
      <c r="F25" s="65">
        <v>10</v>
      </c>
      <c r="G25" s="66">
        <f t="shared" si="0"/>
        <v>43</v>
      </c>
      <c r="H25" s="67">
        <f t="shared" si="1"/>
      </c>
      <c r="I25" s="68">
        <f t="shared" si="2"/>
      </c>
      <c r="K25" s="72"/>
    </row>
    <row r="26" spans="2:11" ht="17.25" customHeight="1">
      <c r="B26" s="71" t="s">
        <v>59</v>
      </c>
      <c r="C26" s="63">
        <v>518</v>
      </c>
      <c r="D26" s="64" t="s">
        <v>58</v>
      </c>
      <c r="E26" s="73" t="s">
        <v>60</v>
      </c>
      <c r="F26" s="65">
        <v>6</v>
      </c>
      <c r="G26" s="66">
        <f t="shared" si="0"/>
        <v>49</v>
      </c>
      <c r="H26" s="67">
        <f t="shared" si="1"/>
      </c>
      <c r="I26" s="68">
        <f t="shared" si="2"/>
      </c>
      <c r="K26" s="72"/>
    </row>
    <row r="27" spans="2:11" ht="17.25" customHeight="1">
      <c r="B27" s="71" t="s">
        <v>61</v>
      </c>
      <c r="C27" s="63">
        <v>518</v>
      </c>
      <c r="D27" s="64" t="s">
        <v>58</v>
      </c>
      <c r="E27" s="73" t="s">
        <v>60</v>
      </c>
      <c r="F27" s="65">
        <v>3</v>
      </c>
      <c r="G27" s="66">
        <f t="shared" si="0"/>
        <v>52</v>
      </c>
      <c r="H27" s="67">
        <f t="shared" si="1"/>
      </c>
      <c r="I27" s="68">
        <f t="shared" si="2"/>
      </c>
      <c r="K27" s="5"/>
    </row>
    <row r="28" spans="2:11" ht="17.25" customHeight="1">
      <c r="B28" s="71" t="s">
        <v>62</v>
      </c>
      <c r="C28" s="63">
        <v>518</v>
      </c>
      <c r="D28" s="64" t="s">
        <v>58</v>
      </c>
      <c r="E28" s="73" t="s">
        <v>53</v>
      </c>
      <c r="F28" s="65">
        <v>2.5</v>
      </c>
      <c r="G28" s="66">
        <f t="shared" si="0"/>
        <v>54.5</v>
      </c>
      <c r="H28" s="74">
        <f t="shared" si="1"/>
      </c>
      <c r="I28" s="75">
        <f t="shared" si="2"/>
      </c>
      <c r="K28" s="5"/>
    </row>
    <row r="29" spans="2:11" ht="17.25" customHeight="1">
      <c r="B29" s="71" t="s">
        <v>63</v>
      </c>
      <c r="C29" s="63">
        <v>518</v>
      </c>
      <c r="D29" s="64" t="s">
        <v>64</v>
      </c>
      <c r="E29" s="65" t="s">
        <v>53</v>
      </c>
      <c r="F29" s="65">
        <v>11.5</v>
      </c>
      <c r="G29" s="66">
        <f t="shared" si="0"/>
        <v>66</v>
      </c>
      <c r="H29" s="74">
        <f t="shared" si="1"/>
      </c>
      <c r="I29" s="75">
        <f t="shared" si="2"/>
      </c>
      <c r="K29" s="5"/>
    </row>
    <row r="30" spans="2:11" ht="17.25" customHeight="1">
      <c r="B30" s="71" t="s">
        <v>65</v>
      </c>
      <c r="C30" s="63">
        <v>518</v>
      </c>
      <c r="D30" s="64" t="s">
        <v>64</v>
      </c>
      <c r="E30" s="65" t="s">
        <v>53</v>
      </c>
      <c r="F30" s="65">
        <v>3</v>
      </c>
      <c r="G30" s="66">
        <f t="shared" si="0"/>
        <v>69</v>
      </c>
      <c r="H30" s="67">
        <f t="shared" si="1"/>
      </c>
      <c r="I30" s="68">
        <f t="shared" si="2"/>
      </c>
      <c r="K30" s="5"/>
    </row>
    <row r="31" spans="1:11" ht="40.5" customHeight="1">
      <c r="A31" s="76" t="s">
        <v>33</v>
      </c>
      <c r="B31" s="77" t="s">
        <v>66</v>
      </c>
      <c r="C31" s="63">
        <v>518</v>
      </c>
      <c r="D31" s="64" t="s">
        <v>64</v>
      </c>
      <c r="E31" s="78" t="s">
        <v>67</v>
      </c>
      <c r="F31" s="65">
        <v>4</v>
      </c>
      <c r="G31" s="66">
        <f t="shared" si="0"/>
        <v>73</v>
      </c>
      <c r="H31" s="67">
        <f t="shared" si="1"/>
        <v>0.29814133986928104</v>
      </c>
      <c r="I31" s="68">
        <f t="shared" si="2"/>
        <v>0.41145833333333337</v>
      </c>
      <c r="K31" s="5"/>
    </row>
    <row r="32" spans="2:11" ht="17.25" customHeight="1">
      <c r="B32" s="71" t="s">
        <v>68</v>
      </c>
      <c r="C32" s="63">
        <v>518</v>
      </c>
      <c r="D32" s="64" t="s">
        <v>64</v>
      </c>
      <c r="E32" s="65" t="s">
        <v>69</v>
      </c>
      <c r="F32" s="65">
        <v>2</v>
      </c>
      <c r="G32" s="66">
        <f t="shared" si="0"/>
        <v>75</v>
      </c>
      <c r="H32" s="67">
        <f t="shared" si="1"/>
      </c>
      <c r="I32" s="68">
        <f t="shared" si="2"/>
      </c>
      <c r="K32" s="5"/>
    </row>
    <row r="33" spans="2:11" ht="32.25" customHeight="1">
      <c r="B33" s="79" t="s">
        <v>70</v>
      </c>
      <c r="C33" s="63">
        <v>518</v>
      </c>
      <c r="D33" s="64" t="s">
        <v>64</v>
      </c>
      <c r="E33" s="73" t="s">
        <v>69</v>
      </c>
      <c r="F33" s="65">
        <v>2</v>
      </c>
      <c r="G33" s="66">
        <f t="shared" si="0"/>
        <v>77</v>
      </c>
      <c r="H33" s="74">
        <f t="shared" si="1"/>
      </c>
      <c r="I33" s="75">
        <f t="shared" si="2"/>
      </c>
      <c r="K33" s="5"/>
    </row>
    <row r="34" spans="2:11" ht="17.25" customHeight="1">
      <c r="B34" s="71" t="s">
        <v>71</v>
      </c>
      <c r="C34" s="63">
        <v>518</v>
      </c>
      <c r="D34" s="64" t="s">
        <v>64</v>
      </c>
      <c r="E34" s="65" t="s">
        <v>69</v>
      </c>
      <c r="F34" s="65">
        <v>5</v>
      </c>
      <c r="G34" s="66">
        <f t="shared" si="0"/>
        <v>82</v>
      </c>
      <c r="H34" s="67">
        <f t="shared" si="1"/>
      </c>
      <c r="I34" s="68">
        <f t="shared" si="2"/>
      </c>
      <c r="K34" s="5"/>
    </row>
    <row r="35" spans="2:11" ht="17.25" customHeight="1">
      <c r="B35" s="71" t="s">
        <v>72</v>
      </c>
      <c r="C35" s="63">
        <v>518</v>
      </c>
      <c r="D35" s="64" t="s">
        <v>64</v>
      </c>
      <c r="E35" s="65" t="s">
        <v>73</v>
      </c>
      <c r="F35" s="65">
        <v>4</v>
      </c>
      <c r="G35" s="66">
        <f t="shared" si="0"/>
        <v>86</v>
      </c>
      <c r="H35" s="67">
        <f t="shared" si="1"/>
      </c>
      <c r="I35" s="68">
        <f t="shared" si="2"/>
      </c>
      <c r="K35" s="5"/>
    </row>
    <row r="36" spans="2:11" ht="17.25" customHeight="1">
      <c r="B36" s="71" t="s">
        <v>74</v>
      </c>
      <c r="C36" s="63">
        <v>518</v>
      </c>
      <c r="D36" s="64" t="s">
        <v>64</v>
      </c>
      <c r="E36" s="65" t="s">
        <v>73</v>
      </c>
      <c r="F36" s="65">
        <v>5</v>
      </c>
      <c r="G36" s="66">
        <f t="shared" si="0"/>
        <v>91</v>
      </c>
      <c r="H36" s="67"/>
      <c r="I36" s="68"/>
      <c r="K36" s="5"/>
    </row>
    <row r="37" spans="2:11" ht="17.25" customHeight="1">
      <c r="B37" s="80" t="s">
        <v>75</v>
      </c>
      <c r="C37" s="63">
        <v>518</v>
      </c>
      <c r="D37" s="64" t="s">
        <v>76</v>
      </c>
      <c r="E37" s="65" t="s">
        <v>77</v>
      </c>
      <c r="F37" s="65">
        <v>4.5</v>
      </c>
      <c r="G37" s="66">
        <f t="shared" si="0"/>
        <v>95.5</v>
      </c>
      <c r="H37" s="74">
        <f aca="true" t="shared" si="3" ref="H37:H62">IF(A37="C",$H$15+(MIN(G37,200)/34+MIN(MAX(G37-200,0),200)/32+MIN(MAX(G37-400,0),200)/30+MIN(MAX(G37-600,0),400)/28+1/120)/24,"")</f>
      </c>
      <c r="I37" s="75">
        <f aca="true" t="shared" si="4" ref="I37:I39">IF(A37="C",$I$18+(MIN(G37,60)/20+MIN(MAX(G37-60,0),540)/15+MIN(MAX(G37-600,0),400)/11.428+1/120)/24,"")</f>
      </c>
      <c r="K37" s="5"/>
    </row>
    <row r="38" spans="2:11" ht="27" customHeight="1">
      <c r="B38" s="71" t="s">
        <v>78</v>
      </c>
      <c r="C38" s="63">
        <v>518</v>
      </c>
      <c r="D38" s="64" t="s">
        <v>76</v>
      </c>
      <c r="E38" s="81" t="s">
        <v>79</v>
      </c>
      <c r="F38" s="65">
        <v>5</v>
      </c>
      <c r="G38" s="66">
        <f t="shared" si="0"/>
        <v>100.5</v>
      </c>
      <c r="H38" s="67">
        <f t="shared" si="3"/>
      </c>
      <c r="I38" s="68">
        <f t="shared" si="4"/>
      </c>
      <c r="K38" s="5"/>
    </row>
    <row r="39" spans="2:11" ht="17.25" customHeight="1">
      <c r="B39" s="71" t="s">
        <v>80</v>
      </c>
      <c r="C39" s="63">
        <v>518</v>
      </c>
      <c r="D39" s="64" t="s">
        <v>76</v>
      </c>
      <c r="E39" s="65" t="s">
        <v>79</v>
      </c>
      <c r="F39" s="65">
        <v>8.5</v>
      </c>
      <c r="G39" s="66">
        <f t="shared" si="0"/>
        <v>109</v>
      </c>
      <c r="H39" s="67">
        <f t="shared" si="3"/>
      </c>
      <c r="I39" s="68">
        <f t="shared" si="4"/>
      </c>
      <c r="K39" s="5"/>
    </row>
    <row r="40" spans="2:11" ht="17.25" customHeight="1">
      <c r="B40" s="71" t="s">
        <v>81</v>
      </c>
      <c r="C40" s="63">
        <v>518</v>
      </c>
      <c r="D40" s="64" t="s">
        <v>76</v>
      </c>
      <c r="E40" s="65" t="s">
        <v>82</v>
      </c>
      <c r="F40" s="65">
        <v>7</v>
      </c>
      <c r="G40" s="66">
        <f t="shared" si="0"/>
        <v>116</v>
      </c>
      <c r="H40" s="67">
        <f t="shared" si="3"/>
      </c>
      <c r="I40" s="68"/>
      <c r="K40" s="5"/>
    </row>
    <row r="41" spans="2:11" ht="17.25" customHeight="1">
      <c r="B41" s="71" t="s">
        <v>83</v>
      </c>
      <c r="C41" s="63">
        <v>518</v>
      </c>
      <c r="D41" s="64" t="s">
        <v>76</v>
      </c>
      <c r="E41" s="65" t="s">
        <v>82</v>
      </c>
      <c r="F41" s="65">
        <v>3.5</v>
      </c>
      <c r="G41" s="66">
        <f t="shared" si="0"/>
        <v>119.5</v>
      </c>
      <c r="H41" s="67">
        <f t="shared" si="3"/>
      </c>
      <c r="I41" s="68">
        <f aca="true" t="shared" si="5" ref="I41:I62">IF(A41="C",$I$18+(MIN(G41,60)/20+MIN(MAX(G41-60,0),540)/15+MIN(MAX(G41-600,0),400)/11.428+1/120)/24,"")</f>
      </c>
      <c r="K41" s="5"/>
    </row>
    <row r="42" spans="2:11" ht="17.25" customHeight="1">
      <c r="B42" s="71" t="s">
        <v>84</v>
      </c>
      <c r="C42" s="63">
        <v>518</v>
      </c>
      <c r="D42" s="64" t="s">
        <v>76</v>
      </c>
      <c r="E42" s="65" t="s">
        <v>82</v>
      </c>
      <c r="F42" s="65">
        <v>4</v>
      </c>
      <c r="G42" s="66">
        <f t="shared" si="0"/>
        <v>123.5</v>
      </c>
      <c r="H42" s="67">
        <f t="shared" si="3"/>
      </c>
      <c r="I42" s="68">
        <f t="shared" si="5"/>
      </c>
      <c r="K42" s="5"/>
    </row>
    <row r="43" spans="1:11" ht="17.25" customHeight="1">
      <c r="A43" s="82" t="s">
        <v>33</v>
      </c>
      <c r="B43" s="77" t="s">
        <v>85</v>
      </c>
      <c r="C43" s="63">
        <v>518</v>
      </c>
      <c r="D43" s="64" t="s">
        <v>76</v>
      </c>
      <c r="E43" s="65" t="s">
        <v>82</v>
      </c>
      <c r="F43" s="65">
        <v>2.5</v>
      </c>
      <c r="G43" s="66">
        <f t="shared" si="0"/>
        <v>126</v>
      </c>
      <c r="H43" s="67">
        <f t="shared" si="3"/>
        <v>0.3630923202614379</v>
      </c>
      <c r="I43" s="68">
        <f t="shared" si="5"/>
        <v>0.5586805555555556</v>
      </c>
      <c r="K43" s="5"/>
    </row>
    <row r="44" spans="2:11" ht="17.25" customHeight="1">
      <c r="B44" s="71" t="s">
        <v>86</v>
      </c>
      <c r="C44" s="63">
        <v>518</v>
      </c>
      <c r="D44" s="64" t="s">
        <v>76</v>
      </c>
      <c r="E44" s="65" t="s">
        <v>87</v>
      </c>
      <c r="F44" s="65">
        <v>2.5</v>
      </c>
      <c r="G44" s="66">
        <f t="shared" si="0"/>
        <v>128.5</v>
      </c>
      <c r="H44" s="67">
        <f t="shared" si="3"/>
      </c>
      <c r="I44" s="68">
        <f t="shared" si="5"/>
      </c>
      <c r="K44" s="5"/>
    </row>
    <row r="45" spans="2:11" ht="17.25" customHeight="1">
      <c r="B45" s="71" t="s">
        <v>88</v>
      </c>
      <c r="C45" s="63">
        <v>518</v>
      </c>
      <c r="D45" s="64" t="s">
        <v>76</v>
      </c>
      <c r="E45" s="65" t="s">
        <v>87</v>
      </c>
      <c r="F45" s="65">
        <v>4</v>
      </c>
      <c r="G45" s="66">
        <f t="shared" si="0"/>
        <v>132.5</v>
      </c>
      <c r="H45" s="67">
        <f t="shared" si="3"/>
      </c>
      <c r="I45" s="68">
        <f t="shared" si="5"/>
      </c>
      <c r="K45" s="5"/>
    </row>
    <row r="46" spans="2:11" ht="27.75" customHeight="1">
      <c r="B46" s="71" t="s">
        <v>89</v>
      </c>
      <c r="C46" s="63">
        <v>518</v>
      </c>
      <c r="D46" s="64" t="s">
        <v>76</v>
      </c>
      <c r="E46" s="73" t="s">
        <v>87</v>
      </c>
      <c r="F46" s="65">
        <v>2.5</v>
      </c>
      <c r="G46" s="66">
        <f t="shared" si="0"/>
        <v>135</v>
      </c>
      <c r="H46" s="67">
        <f t="shared" si="3"/>
      </c>
      <c r="I46" s="68">
        <f t="shared" si="5"/>
      </c>
      <c r="K46" s="5"/>
    </row>
    <row r="47" spans="2:11" ht="22.5" customHeight="1">
      <c r="B47" s="71" t="s">
        <v>90</v>
      </c>
      <c r="C47" s="63">
        <v>518</v>
      </c>
      <c r="D47" s="64" t="s">
        <v>76</v>
      </c>
      <c r="E47" s="83" t="s">
        <v>91</v>
      </c>
      <c r="F47" s="65">
        <v>4</v>
      </c>
      <c r="G47" s="66">
        <f t="shared" si="0"/>
        <v>139</v>
      </c>
      <c r="H47" s="67">
        <f t="shared" si="3"/>
      </c>
      <c r="I47" s="68">
        <f t="shared" si="5"/>
      </c>
      <c r="J47"/>
      <c r="K47" s="5"/>
    </row>
    <row r="48" spans="2:12" ht="17.25" customHeight="1">
      <c r="B48" s="71" t="s">
        <v>92</v>
      </c>
      <c r="C48" s="63">
        <v>518</v>
      </c>
      <c r="D48" s="64" t="s">
        <v>76</v>
      </c>
      <c r="E48" s="65" t="s">
        <v>93</v>
      </c>
      <c r="F48" s="65">
        <v>3</v>
      </c>
      <c r="G48" s="66">
        <f t="shared" si="0"/>
        <v>142</v>
      </c>
      <c r="H48" s="67">
        <f t="shared" si="3"/>
      </c>
      <c r="I48" s="68">
        <f t="shared" si="5"/>
      </c>
      <c r="J48"/>
      <c r="K48" s="5"/>
      <c r="L48" s="84"/>
    </row>
    <row r="49" spans="2:11" ht="17.25" customHeight="1">
      <c r="B49" s="71" t="s">
        <v>94</v>
      </c>
      <c r="C49" s="63">
        <v>518</v>
      </c>
      <c r="D49" s="64" t="s">
        <v>76</v>
      </c>
      <c r="E49" s="65" t="s">
        <v>95</v>
      </c>
      <c r="F49" s="65">
        <v>4</v>
      </c>
      <c r="G49" s="66">
        <f t="shared" si="0"/>
        <v>146</v>
      </c>
      <c r="H49" s="67">
        <f t="shared" si="3"/>
      </c>
      <c r="I49" s="68">
        <f t="shared" si="5"/>
      </c>
      <c r="J49"/>
      <c r="K49" s="5"/>
    </row>
    <row r="50" spans="2:11" ht="17.25" customHeight="1">
      <c r="B50" s="71" t="s">
        <v>96</v>
      </c>
      <c r="C50" s="63">
        <v>518</v>
      </c>
      <c r="D50" s="64" t="s">
        <v>76</v>
      </c>
      <c r="E50" s="65" t="s">
        <v>95</v>
      </c>
      <c r="F50" s="65">
        <v>2.5</v>
      </c>
      <c r="G50" s="66">
        <f t="shared" si="0"/>
        <v>148.5</v>
      </c>
      <c r="H50" s="67">
        <f t="shared" si="3"/>
      </c>
      <c r="I50" s="68">
        <f t="shared" si="5"/>
      </c>
      <c r="K50" s="5"/>
    </row>
    <row r="51" spans="2:11" ht="17.25" customHeight="1">
      <c r="B51" s="71" t="s">
        <v>97</v>
      </c>
      <c r="C51" s="63">
        <v>518</v>
      </c>
      <c r="D51" s="64" t="s">
        <v>76</v>
      </c>
      <c r="E51" s="65" t="s">
        <v>98</v>
      </c>
      <c r="F51" s="65">
        <v>2</v>
      </c>
      <c r="G51" s="66">
        <f t="shared" si="0"/>
        <v>150.5</v>
      </c>
      <c r="H51" s="67">
        <f t="shared" si="3"/>
      </c>
      <c r="I51" s="68">
        <f t="shared" si="5"/>
      </c>
      <c r="K51" s="5"/>
    </row>
    <row r="52" spans="2:11" ht="17.25" customHeight="1">
      <c r="B52" s="71" t="s">
        <v>99</v>
      </c>
      <c r="C52" s="63">
        <v>518</v>
      </c>
      <c r="D52" s="64" t="s">
        <v>76</v>
      </c>
      <c r="E52" s="65" t="s">
        <v>100</v>
      </c>
      <c r="F52" s="65">
        <v>3</v>
      </c>
      <c r="G52" s="66">
        <f t="shared" si="0"/>
        <v>153.5</v>
      </c>
      <c r="H52" s="67">
        <f t="shared" si="3"/>
      </c>
      <c r="I52" s="68">
        <f t="shared" si="5"/>
      </c>
      <c r="K52" s="5"/>
    </row>
    <row r="53" spans="2:11" ht="17.25" customHeight="1">
      <c r="B53" s="71" t="s">
        <v>101</v>
      </c>
      <c r="C53" s="63">
        <v>518</v>
      </c>
      <c r="D53" s="64" t="s">
        <v>76</v>
      </c>
      <c r="E53" s="65" t="s">
        <v>100</v>
      </c>
      <c r="F53" s="65">
        <v>4</v>
      </c>
      <c r="G53" s="66">
        <f t="shared" si="0"/>
        <v>157.5</v>
      </c>
      <c r="H53" s="67">
        <f t="shared" si="3"/>
      </c>
      <c r="I53" s="68">
        <f t="shared" si="5"/>
      </c>
      <c r="K53" s="5"/>
    </row>
    <row r="54" spans="2:11" ht="17.25" customHeight="1">
      <c r="B54" s="71" t="s">
        <v>102</v>
      </c>
      <c r="C54" s="63">
        <v>518</v>
      </c>
      <c r="D54" s="64" t="s">
        <v>64</v>
      </c>
      <c r="E54" s="65" t="s">
        <v>100</v>
      </c>
      <c r="F54" s="65">
        <v>6</v>
      </c>
      <c r="G54" s="66">
        <f t="shared" si="0"/>
        <v>163.5</v>
      </c>
      <c r="H54" s="67">
        <f t="shared" si="3"/>
      </c>
      <c r="I54" s="68">
        <f t="shared" si="5"/>
      </c>
      <c r="K54" s="5"/>
    </row>
    <row r="55" spans="2:11" ht="28.5" customHeight="1">
      <c r="B55" s="71" t="s">
        <v>103</v>
      </c>
      <c r="C55" s="63">
        <v>518</v>
      </c>
      <c r="D55" s="64" t="s">
        <v>64</v>
      </c>
      <c r="E55" s="85" t="s">
        <v>104</v>
      </c>
      <c r="F55" s="65">
        <v>3.5</v>
      </c>
      <c r="G55" s="66">
        <f t="shared" si="0"/>
        <v>167</v>
      </c>
      <c r="H55" s="67">
        <f t="shared" si="3"/>
      </c>
      <c r="I55" s="68">
        <f t="shared" si="5"/>
      </c>
      <c r="K55" s="5"/>
    </row>
    <row r="56" spans="1:11" ht="17.25" customHeight="1">
      <c r="A56" s="86"/>
      <c r="B56" s="70" t="s">
        <v>105</v>
      </c>
      <c r="C56" s="63">
        <v>518</v>
      </c>
      <c r="D56" s="64" t="s">
        <v>64</v>
      </c>
      <c r="E56" s="73" t="s">
        <v>106</v>
      </c>
      <c r="F56" s="65">
        <v>5.5</v>
      </c>
      <c r="G56" s="66">
        <f t="shared" si="0"/>
        <v>172.5</v>
      </c>
      <c r="H56" s="67">
        <f t="shared" si="3"/>
      </c>
      <c r="I56" s="68">
        <f t="shared" si="5"/>
      </c>
      <c r="K56" s="5"/>
    </row>
    <row r="57" spans="2:11" ht="17.25" customHeight="1">
      <c r="B57" s="71" t="s">
        <v>107</v>
      </c>
      <c r="C57" s="63">
        <v>518</v>
      </c>
      <c r="D57" s="64" t="s">
        <v>64</v>
      </c>
      <c r="E57" s="73" t="s">
        <v>108</v>
      </c>
      <c r="F57" s="65">
        <v>5.5</v>
      </c>
      <c r="G57" s="66">
        <f t="shared" si="0"/>
        <v>178</v>
      </c>
      <c r="H57" s="67">
        <f t="shared" si="3"/>
      </c>
      <c r="I57" s="68">
        <f t="shared" si="5"/>
      </c>
      <c r="K57" s="5"/>
    </row>
    <row r="58" spans="2:11" ht="17.25" customHeight="1">
      <c r="B58" s="71" t="s">
        <v>109</v>
      </c>
      <c r="C58" s="63">
        <v>518</v>
      </c>
      <c r="D58" s="64" t="s">
        <v>64</v>
      </c>
      <c r="E58" s="65" t="s">
        <v>106</v>
      </c>
      <c r="F58" s="65">
        <v>1.5</v>
      </c>
      <c r="G58" s="66">
        <f t="shared" si="0"/>
        <v>179.5</v>
      </c>
      <c r="H58" s="67">
        <f t="shared" si="3"/>
      </c>
      <c r="I58" s="68">
        <f t="shared" si="5"/>
      </c>
      <c r="K58" s="5"/>
    </row>
    <row r="59" spans="2:11" ht="17.25" customHeight="1">
      <c r="B59" s="71" t="s">
        <v>110</v>
      </c>
      <c r="C59" s="63">
        <v>518</v>
      </c>
      <c r="D59" s="64" t="s">
        <v>64</v>
      </c>
      <c r="E59" s="65" t="s">
        <v>111</v>
      </c>
      <c r="F59" s="65">
        <v>5.5</v>
      </c>
      <c r="G59" s="66">
        <f t="shared" si="0"/>
        <v>185</v>
      </c>
      <c r="H59" s="67">
        <f t="shared" si="3"/>
      </c>
      <c r="I59" s="68">
        <f t="shared" si="5"/>
      </c>
      <c r="K59" s="5"/>
    </row>
    <row r="60" spans="2:11" ht="17.25" customHeight="1">
      <c r="B60" s="71" t="s">
        <v>112</v>
      </c>
      <c r="C60" s="63">
        <v>518</v>
      </c>
      <c r="D60" s="64" t="s">
        <v>64</v>
      </c>
      <c r="E60" s="65" t="s">
        <v>111</v>
      </c>
      <c r="F60" s="65">
        <v>3.5</v>
      </c>
      <c r="G60" s="66">
        <f t="shared" si="0"/>
        <v>188.5</v>
      </c>
      <c r="H60" s="67">
        <f t="shared" si="3"/>
      </c>
      <c r="I60" s="68">
        <f t="shared" si="5"/>
      </c>
      <c r="K60" s="5"/>
    </row>
    <row r="61" spans="2:11" ht="17.25" customHeight="1">
      <c r="B61" s="71" t="s">
        <v>113</v>
      </c>
      <c r="C61" s="63">
        <v>518</v>
      </c>
      <c r="D61" s="64" t="s">
        <v>64</v>
      </c>
      <c r="E61" s="65" t="s">
        <v>114</v>
      </c>
      <c r="F61" s="65">
        <v>2.5</v>
      </c>
      <c r="G61" s="66">
        <f t="shared" si="0"/>
        <v>191</v>
      </c>
      <c r="H61" s="67">
        <f t="shared" si="3"/>
      </c>
      <c r="I61" s="68">
        <f t="shared" si="5"/>
      </c>
      <c r="K61" s="5"/>
    </row>
    <row r="62" spans="1:11" ht="17.25" customHeight="1">
      <c r="A62" s="87" t="s">
        <v>33</v>
      </c>
      <c r="B62" s="77" t="s">
        <v>115</v>
      </c>
      <c r="C62" s="63">
        <v>518</v>
      </c>
      <c r="D62" s="64" t="s">
        <v>58</v>
      </c>
      <c r="E62" s="65" t="s">
        <v>114</v>
      </c>
      <c r="F62" s="65">
        <v>9</v>
      </c>
      <c r="G62" s="66">
        <f t="shared" si="0"/>
        <v>200</v>
      </c>
      <c r="H62" s="67">
        <f t="shared" si="3"/>
        <v>0.4537785947712419</v>
      </c>
      <c r="I62" s="68">
        <f t="shared" si="5"/>
        <v>0.7642361111111111</v>
      </c>
      <c r="K62" s="5"/>
    </row>
    <row r="63" spans="2:11" ht="17.25" customHeight="1">
      <c r="B63" s="71" t="s">
        <v>116</v>
      </c>
      <c r="C63" s="63"/>
      <c r="D63" s="64"/>
      <c r="E63" s="65"/>
      <c r="F63" s="65">
        <v>1</v>
      </c>
      <c r="G63" s="66">
        <f t="shared" si="0"/>
        <v>201</v>
      </c>
      <c r="H63" s="67"/>
      <c r="I63" s="68"/>
      <c r="K63" s="5"/>
    </row>
    <row r="64" spans="2:11" ht="17.25" customHeight="1">
      <c r="B64" s="88" t="s">
        <v>117</v>
      </c>
      <c r="C64" s="63">
        <v>518</v>
      </c>
      <c r="D64" s="64" t="s">
        <v>58</v>
      </c>
      <c r="E64" s="65" t="s">
        <v>118</v>
      </c>
      <c r="F64" s="65">
        <v>22.5</v>
      </c>
      <c r="G64" s="66">
        <f t="shared" si="0"/>
        <v>223.5</v>
      </c>
      <c r="H64" s="67">
        <f aca="true" t="shared" si="6" ref="H64:H70">IF(A64="C",$H$15+(MIN(G64,200)/34+MIN(MAX(G64-200,0),200)/32+MIN(MAX(G64-400,0),200)/30+MIN(MAX(G64-600,0),400)/28+1/120)/24,"")</f>
      </c>
      <c r="I64" s="68">
        <f aca="true" t="shared" si="7" ref="I64:I65">IF(A64="C",$I$18+(MIN(G64,60)/20+MIN(MAX(G64-60,0),540)/15+MIN(MAX(G64-600,0),400)/11.428+1/120)/24,"")</f>
      </c>
      <c r="K64" s="5"/>
    </row>
    <row r="65" spans="2:11" ht="17.25" customHeight="1">
      <c r="B65" s="71" t="s">
        <v>119</v>
      </c>
      <c r="C65" s="63"/>
      <c r="D65" s="64"/>
      <c r="E65" s="65"/>
      <c r="F65" s="65">
        <v>0.5</v>
      </c>
      <c r="G65" s="66">
        <f t="shared" si="0"/>
        <v>224</v>
      </c>
      <c r="H65" s="67">
        <f t="shared" si="6"/>
      </c>
      <c r="I65" s="68">
        <f t="shared" si="7"/>
      </c>
      <c r="K65" s="5"/>
    </row>
    <row r="66" spans="2:11" ht="17.25" customHeight="1">
      <c r="B66" s="71" t="s">
        <v>120</v>
      </c>
      <c r="C66" s="63">
        <v>518</v>
      </c>
      <c r="D66" s="64" t="s">
        <v>49</v>
      </c>
      <c r="E66" s="65" t="s">
        <v>121</v>
      </c>
      <c r="F66" s="65">
        <v>5.5</v>
      </c>
      <c r="G66" s="66">
        <f t="shared" si="0"/>
        <v>229.5</v>
      </c>
      <c r="H66" s="67">
        <f t="shared" si="6"/>
      </c>
      <c r="I66" s="68"/>
      <c r="K66" s="5"/>
    </row>
    <row r="67" spans="2:11" ht="17.25" customHeight="1">
      <c r="B67" s="71" t="s">
        <v>122</v>
      </c>
      <c r="C67" s="63">
        <v>518</v>
      </c>
      <c r="D67" s="64" t="s">
        <v>49</v>
      </c>
      <c r="E67" s="65" t="s">
        <v>123</v>
      </c>
      <c r="F67" s="65">
        <v>5.5</v>
      </c>
      <c r="G67" s="66">
        <f t="shared" si="0"/>
        <v>235</v>
      </c>
      <c r="H67" s="67">
        <f t="shared" si="6"/>
      </c>
      <c r="I67" s="68"/>
      <c r="K67" s="5"/>
    </row>
    <row r="68" spans="2:11" ht="17.25" customHeight="1">
      <c r="B68" s="71" t="s">
        <v>124</v>
      </c>
      <c r="C68" s="63">
        <v>518</v>
      </c>
      <c r="D68" s="64" t="s">
        <v>49</v>
      </c>
      <c r="E68" s="65" t="s">
        <v>123</v>
      </c>
      <c r="F68" s="65">
        <v>4.5</v>
      </c>
      <c r="G68" s="66">
        <f t="shared" si="0"/>
        <v>239.5</v>
      </c>
      <c r="H68" s="67">
        <f t="shared" si="6"/>
      </c>
      <c r="I68" s="68"/>
      <c r="K68" s="5"/>
    </row>
    <row r="69" spans="2:11" ht="17.25" customHeight="1">
      <c r="B69" s="71" t="s">
        <v>125</v>
      </c>
      <c r="C69" s="63">
        <v>518</v>
      </c>
      <c r="D69" s="64" t="s">
        <v>49</v>
      </c>
      <c r="E69" s="65" t="s">
        <v>123</v>
      </c>
      <c r="F69" s="65">
        <v>7</v>
      </c>
      <c r="G69" s="66">
        <f t="shared" si="0"/>
        <v>246.5</v>
      </c>
      <c r="H69" s="67">
        <f t="shared" si="6"/>
      </c>
      <c r="I69" s="68"/>
      <c r="K69" s="5"/>
    </row>
    <row r="70" spans="2:11" ht="17.25" customHeight="1">
      <c r="B70" s="71" t="s">
        <v>126</v>
      </c>
      <c r="C70" s="63">
        <v>518</v>
      </c>
      <c r="D70" s="64" t="s">
        <v>49</v>
      </c>
      <c r="E70" s="65" t="s">
        <v>127</v>
      </c>
      <c r="F70" s="65">
        <v>5.5</v>
      </c>
      <c r="G70" s="66">
        <f t="shared" si="0"/>
        <v>252</v>
      </c>
      <c r="H70" s="67">
        <f t="shared" si="6"/>
      </c>
      <c r="I70" s="68"/>
      <c r="K70" s="5"/>
    </row>
    <row r="71" spans="2:11" ht="17.25" customHeight="1">
      <c r="B71" s="71" t="s">
        <v>128</v>
      </c>
      <c r="C71" s="63">
        <v>518</v>
      </c>
      <c r="D71" s="64" t="s">
        <v>49</v>
      </c>
      <c r="E71" s="65" t="s">
        <v>127</v>
      </c>
      <c r="F71" s="65">
        <v>3</v>
      </c>
      <c r="G71" s="66">
        <f t="shared" si="0"/>
        <v>255</v>
      </c>
      <c r="H71" s="67"/>
      <c r="I71" s="68"/>
      <c r="K71" s="5"/>
    </row>
    <row r="72" spans="2:11" ht="17.25" customHeight="1">
      <c r="B72" s="71" t="s">
        <v>129</v>
      </c>
      <c r="C72" s="63">
        <v>518</v>
      </c>
      <c r="D72" s="64" t="s">
        <v>49</v>
      </c>
      <c r="E72" s="65" t="s">
        <v>82</v>
      </c>
      <c r="F72" s="65">
        <v>3.5</v>
      </c>
      <c r="G72" s="66">
        <f t="shared" si="0"/>
        <v>258.5</v>
      </c>
      <c r="H72" s="67"/>
      <c r="I72" s="68"/>
      <c r="K72" s="5"/>
    </row>
    <row r="73" spans="2:11" ht="17.25" customHeight="1">
      <c r="B73" s="71" t="s">
        <v>130</v>
      </c>
      <c r="C73" s="63">
        <v>518</v>
      </c>
      <c r="D73" s="64" t="s">
        <v>49</v>
      </c>
      <c r="E73" s="65" t="s">
        <v>82</v>
      </c>
      <c r="F73" s="65">
        <v>4.5</v>
      </c>
      <c r="G73" s="66">
        <f t="shared" si="0"/>
        <v>263</v>
      </c>
      <c r="H73" s="67"/>
      <c r="I73" s="68"/>
      <c r="K73" s="5"/>
    </row>
    <row r="74" spans="2:11" ht="17.25" customHeight="1">
      <c r="B74" s="71" t="s">
        <v>131</v>
      </c>
      <c r="C74" s="63">
        <v>518</v>
      </c>
      <c r="D74" s="64" t="s">
        <v>49</v>
      </c>
      <c r="E74" s="65" t="s">
        <v>108</v>
      </c>
      <c r="F74" s="65">
        <v>4</v>
      </c>
      <c r="G74" s="66">
        <f t="shared" si="0"/>
        <v>267</v>
      </c>
      <c r="H74" s="67"/>
      <c r="I74" s="68"/>
      <c r="K74" s="5"/>
    </row>
    <row r="75" spans="2:11" ht="17.25" customHeight="1">
      <c r="B75" s="71" t="s">
        <v>132</v>
      </c>
      <c r="C75" s="63">
        <v>518</v>
      </c>
      <c r="D75" s="64" t="s">
        <v>42</v>
      </c>
      <c r="E75" s="65" t="s">
        <v>133</v>
      </c>
      <c r="F75" s="65">
        <v>5.5</v>
      </c>
      <c r="G75" s="66">
        <f t="shared" si="0"/>
        <v>272.5</v>
      </c>
      <c r="H75" s="67"/>
      <c r="I75" s="68"/>
      <c r="K75" s="5"/>
    </row>
    <row r="76" spans="2:11" ht="17.25" customHeight="1">
      <c r="B76" s="71" t="s">
        <v>134</v>
      </c>
      <c r="C76" s="63">
        <v>518</v>
      </c>
      <c r="D76" s="64" t="s">
        <v>42</v>
      </c>
      <c r="E76" s="65" t="s">
        <v>108</v>
      </c>
      <c r="F76" s="65">
        <v>6.5</v>
      </c>
      <c r="G76" s="66">
        <f t="shared" si="0"/>
        <v>279</v>
      </c>
      <c r="H76" s="67"/>
      <c r="I76" s="68"/>
      <c r="K76" s="5"/>
    </row>
    <row r="77" spans="2:11" ht="17.25" customHeight="1">
      <c r="B77" s="71" t="s">
        <v>135</v>
      </c>
      <c r="C77" s="63"/>
      <c r="D77" s="64"/>
      <c r="E77" s="65"/>
      <c r="F77" s="65"/>
      <c r="G77" s="66">
        <f t="shared" si="0"/>
        <v>279</v>
      </c>
      <c r="H77" s="67"/>
      <c r="I77" s="68"/>
      <c r="K77" s="5"/>
    </row>
    <row r="78" spans="2:11" ht="17.25" customHeight="1">
      <c r="B78" s="71" t="s">
        <v>136</v>
      </c>
      <c r="C78" s="63">
        <v>518</v>
      </c>
      <c r="D78" s="64" t="s">
        <v>42</v>
      </c>
      <c r="E78" s="65" t="s">
        <v>137</v>
      </c>
      <c r="F78" s="65">
        <v>7.5</v>
      </c>
      <c r="G78" s="66">
        <f t="shared" si="0"/>
        <v>286.5</v>
      </c>
      <c r="H78" s="67"/>
      <c r="I78" s="68"/>
      <c r="K78" s="5"/>
    </row>
    <row r="79" spans="2:11" ht="17.25" customHeight="1">
      <c r="B79" s="71" t="s">
        <v>138</v>
      </c>
      <c r="C79" s="63">
        <v>518</v>
      </c>
      <c r="D79" s="64" t="s">
        <v>42</v>
      </c>
      <c r="E79" s="65" t="s">
        <v>137</v>
      </c>
      <c r="F79" s="65">
        <v>3.5</v>
      </c>
      <c r="G79" s="66">
        <f t="shared" si="0"/>
        <v>290</v>
      </c>
      <c r="H79" s="67"/>
      <c r="I79" s="68"/>
      <c r="K79" s="5"/>
    </row>
    <row r="80" spans="2:11" ht="17.25" customHeight="1">
      <c r="B80" s="71" t="s">
        <v>139</v>
      </c>
      <c r="C80" s="63">
        <v>518</v>
      </c>
      <c r="D80" s="64" t="s">
        <v>42</v>
      </c>
      <c r="E80" s="65" t="s">
        <v>140</v>
      </c>
      <c r="F80" s="65">
        <v>1</v>
      </c>
      <c r="G80" s="66">
        <f t="shared" si="0"/>
        <v>291</v>
      </c>
      <c r="H80" s="67"/>
      <c r="I80" s="68"/>
      <c r="K80" s="5"/>
    </row>
    <row r="81" spans="2:11" ht="17.25" customHeight="1">
      <c r="B81" s="71" t="s">
        <v>141</v>
      </c>
      <c r="C81" s="63">
        <v>518</v>
      </c>
      <c r="D81" s="64" t="s">
        <v>42</v>
      </c>
      <c r="E81" s="89" t="s">
        <v>142</v>
      </c>
      <c r="F81" s="65">
        <v>2</v>
      </c>
      <c r="G81" s="66">
        <f t="shared" si="0"/>
        <v>293</v>
      </c>
      <c r="H81" s="67"/>
      <c r="I81" s="68"/>
      <c r="K81" s="5"/>
    </row>
    <row r="82" spans="2:11" ht="17.25" customHeight="1">
      <c r="B82" s="71" t="s">
        <v>143</v>
      </c>
      <c r="C82" s="63">
        <v>518</v>
      </c>
      <c r="D82" s="64" t="s">
        <v>42</v>
      </c>
      <c r="E82" s="65"/>
      <c r="F82" s="65">
        <v>1</v>
      </c>
      <c r="G82" s="66">
        <f t="shared" si="0"/>
        <v>294</v>
      </c>
      <c r="H82" s="67"/>
      <c r="I82" s="68"/>
      <c r="K82" s="5"/>
    </row>
    <row r="83" spans="2:11" ht="17.25" customHeight="1">
      <c r="B83" s="71" t="s">
        <v>144</v>
      </c>
      <c r="C83" s="63">
        <v>518</v>
      </c>
      <c r="D83" s="64" t="s">
        <v>42</v>
      </c>
      <c r="E83" s="65" t="s">
        <v>145</v>
      </c>
      <c r="F83" s="65">
        <v>7.5</v>
      </c>
      <c r="G83" s="66">
        <f t="shared" si="0"/>
        <v>301.5</v>
      </c>
      <c r="H83" s="67"/>
      <c r="I83" s="68"/>
      <c r="K83" s="5"/>
    </row>
    <row r="84" spans="1:11" ht="26.25" customHeight="1">
      <c r="A84" s="90" t="s">
        <v>33</v>
      </c>
      <c r="B84" s="77" t="s">
        <v>146</v>
      </c>
      <c r="C84" s="63">
        <v>518</v>
      </c>
      <c r="D84" s="64" t="s">
        <v>42</v>
      </c>
      <c r="E84" s="91"/>
      <c r="F84" s="65">
        <v>1.5</v>
      </c>
      <c r="G84" s="66">
        <f t="shared" si="0"/>
        <v>303</v>
      </c>
      <c r="H84" s="67">
        <f>IF(A84="C",$H$15+(MIN(G84,200)/34+MIN(MAX(G84-200,0),200)/32+MIN(MAX(G84-400,0),200)/30+MIN(MAX(G84-600,0),400)/28+1/120)/24,"")</f>
        <v>0.5878931781045752</v>
      </c>
      <c r="I84" s="68">
        <v>0.05277777777777778</v>
      </c>
      <c r="K84" s="5"/>
    </row>
    <row r="85" spans="2:11" ht="8.25" customHeight="1" hidden="1">
      <c r="B85" s="71"/>
      <c r="C85" s="63"/>
      <c r="D85" s="64"/>
      <c r="E85" s="91"/>
      <c r="F85" s="65"/>
      <c r="G85" s="66">
        <f t="shared" si="0"/>
        <v>303</v>
      </c>
      <c r="H85" s="67"/>
      <c r="I85" s="68"/>
      <c r="K85" s="5"/>
    </row>
    <row r="86" spans="2:11" ht="17.25" customHeight="1" hidden="1">
      <c r="B86" s="71"/>
      <c r="C86" s="63"/>
      <c r="D86" s="64"/>
      <c r="E86" s="91"/>
      <c r="F86" s="65"/>
      <c r="G86" s="66">
        <f t="shared" si="0"/>
        <v>303</v>
      </c>
      <c r="H86" s="67"/>
      <c r="I86" s="68"/>
      <c r="K86" s="5"/>
    </row>
    <row r="87" spans="2:11" ht="17.25" customHeight="1" hidden="1">
      <c r="B87" s="71"/>
      <c r="C87" s="63"/>
      <c r="D87" s="64"/>
      <c r="E87" s="91"/>
      <c r="F87" s="65"/>
      <c r="G87" s="66">
        <f t="shared" si="0"/>
        <v>303</v>
      </c>
      <c r="H87" s="67">
        <f aca="true" t="shared" si="8" ref="H87:H89">IF(A87="C",$H$15+(MIN(G87,200)/34+MIN(MAX(G87-200,0),200)/32+MIN(MAX(G87-400,0),200)/30+MIN(MAX(G87-600,0),400)/28+1/120)/24,"")</f>
      </c>
      <c r="I87" s="68">
        <f aca="true" t="shared" si="9" ref="I87:I88">IF(A87="C",$I$18+(MIN(G87,60)/20+MIN(MAX(G87-60,0),540)/15+MIN(MAX(G87-600,0),400)/11.428+1/120)/24,"")</f>
      </c>
      <c r="K87" s="5"/>
    </row>
    <row r="88" spans="2:11" ht="17.25" customHeight="1" hidden="1">
      <c r="B88" s="71"/>
      <c r="C88" s="63"/>
      <c r="D88" s="64"/>
      <c r="E88" s="91"/>
      <c r="F88" s="65"/>
      <c r="G88" s="66">
        <f t="shared" si="0"/>
        <v>303</v>
      </c>
      <c r="H88" s="92">
        <f t="shared" si="8"/>
      </c>
      <c r="I88" s="93">
        <f t="shared" si="9"/>
      </c>
      <c r="K88" s="5"/>
    </row>
    <row r="89" spans="2:11" ht="17.25" customHeight="1" hidden="1">
      <c r="B89" s="94"/>
      <c r="C89" s="95"/>
      <c r="D89" s="96"/>
      <c r="E89" s="97"/>
      <c r="F89" s="98"/>
      <c r="G89" s="99">
        <f t="shared" si="0"/>
        <v>303</v>
      </c>
      <c r="H89" s="100">
        <f t="shared" si="8"/>
      </c>
      <c r="I89" s="101">
        <f>IF(A89="C",$H$15+(MIN(G89,60)/20+MIN(MAX(G89-60,0),540)/15+MIN(MAX(G89-600,0),400)/11.428+1/120)/24,"")</f>
      </c>
      <c r="K89" s="5"/>
    </row>
    <row r="90" ht="12.75">
      <c r="B90" s="102"/>
    </row>
    <row r="91" ht="12.75">
      <c r="B91" s="102" t="s">
        <v>147</v>
      </c>
    </row>
    <row r="92" spans="2:4" ht="12.75">
      <c r="B92" s="103" t="s">
        <v>148</v>
      </c>
      <c r="D92" s="103" t="s">
        <v>149</v>
      </c>
    </row>
    <row r="93" spans="2:5" ht="12.75">
      <c r="B93" s="102"/>
      <c r="E93" s="104"/>
    </row>
    <row r="94" spans="2:3" ht="12.75">
      <c r="B94" s="102"/>
      <c r="C94" t="s">
        <v>150</v>
      </c>
    </row>
  </sheetData>
  <sheetProtection selectLockedCells="1" selectUnlockedCells="1"/>
  <mergeCells count="14">
    <mergeCell ref="C9:E9"/>
    <mergeCell ref="H9:I9"/>
    <mergeCell ref="C11:E11"/>
    <mergeCell ref="G11:I11"/>
    <mergeCell ref="C12:E12"/>
    <mergeCell ref="G12:I12"/>
    <mergeCell ref="C13:E13"/>
    <mergeCell ref="B14:E14"/>
    <mergeCell ref="G14:I14"/>
    <mergeCell ref="C15:E15"/>
    <mergeCell ref="H15:I15"/>
    <mergeCell ref="B16:B17"/>
    <mergeCell ref="C16:D16"/>
    <mergeCell ref="H16:I16"/>
  </mergeCells>
  <hyperlinks>
    <hyperlink ref="B14" r:id="rId1" display="grohou@orange.fr"/>
    <hyperlink ref="D92" r:id="rId2" display="http://v-l-saosnois.eklablog.com"/>
  </hyperlinks>
  <printOptions/>
  <pageMargins left="0.19652777777777777" right="0.19652777777777777" top="0.4798611111111111" bottom="0.39375" header="0.5118055555555555" footer="0.5118055555555555"/>
  <pageSetup fitToHeight="0" fitToWidth="1" horizontalDpi="300" verticalDpi="300"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</dc:creator>
  <cp:keywords/>
  <dc:description/>
  <cp:lastModifiedBy>Hautreux</cp:lastModifiedBy>
  <cp:lastPrinted>2008-10-21T20:06:20Z</cp:lastPrinted>
  <dcterms:created xsi:type="dcterms:W3CDTF">2004-11-26T05:13:13Z</dcterms:created>
  <dcterms:modified xsi:type="dcterms:W3CDTF">2019-04-02T13:12:57Z</dcterms:modified>
  <cp:category/>
  <cp:version/>
  <cp:contentType/>
  <cp:contentStatus/>
  <cp:revision>28</cp:revision>
</cp:coreProperties>
</file>