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Password="DCEA" lockStructure="1"/>
  <bookViews>
    <workbookView xWindow="480" yWindow="90" windowWidth="15195" windowHeight="11760"/>
  </bookViews>
  <sheets>
    <sheet name="Results" sheetId="1" r:id="rId1"/>
    <sheet name="Config" sheetId="2" state="hidden" r:id="rId2"/>
  </sheets>
  <definedNames>
    <definedName name="_xlnm.Print_Area" localSheetId="0">Results!$A$1:$I$110</definedName>
  </definedNames>
  <calcPr calcId="152511"/>
</workbook>
</file>

<file path=xl/calcChain.xml><?xml version="1.0" encoding="utf-8"?>
<calcChain xmlns="http://schemas.openxmlformats.org/spreadsheetml/2006/main">
  <c r="C14" i="2" l="1"/>
  <c r="C13" i="2"/>
  <c r="H9" i="1" s="1"/>
  <c r="H76" i="1"/>
  <c r="H75" i="1"/>
  <c r="H74" i="1"/>
  <c r="H73" i="1"/>
  <c r="H72" i="1"/>
  <c r="H71" i="1"/>
  <c r="H70" i="1"/>
  <c r="G68" i="1"/>
  <c r="F68" i="1"/>
  <c r="E68" i="1"/>
  <c r="G67" i="1"/>
  <c r="F67" i="1"/>
  <c r="E67" i="1"/>
  <c r="E66" i="1"/>
  <c r="D64" i="1"/>
  <c r="H60" i="1"/>
  <c r="A60" i="1"/>
  <c r="H59" i="1"/>
  <c r="A59" i="1"/>
  <c r="H58" i="1"/>
  <c r="A58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13" i="1"/>
  <c r="F13" i="1"/>
  <c r="E13" i="1"/>
  <c r="G12" i="1"/>
  <c r="F12" i="1"/>
  <c r="E12" i="1"/>
  <c r="E11" i="1"/>
  <c r="D9" i="1"/>
  <c r="H5" i="1"/>
  <c r="A5" i="1"/>
  <c r="H4" i="1"/>
  <c r="A4" i="1"/>
  <c r="H3" i="1"/>
  <c r="A3" i="1"/>
  <c r="H64" i="1" l="1"/>
</calcChain>
</file>

<file path=xl/sharedStrings.xml><?xml version="1.0" encoding="utf-8"?>
<sst xmlns="http://schemas.openxmlformats.org/spreadsheetml/2006/main" count="295" uniqueCount="294">
  <si>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</si>
  <si>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</si>
  <si>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</si>
  <si>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</si>
  <si>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</si>
  <si>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</si>
  <si>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</si>
  <si>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</si>
  <si>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</si>
  <si>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</si>
  <si>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</si>
  <si>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</si>
  <si>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16/35052254</t>
  </si>
  <si>
    <t>بحري</t>
  </si>
  <si>
    <t>وحيدة</t>
  </si>
  <si>
    <t>35052254</t>
  </si>
  <si>
    <t>16/39050903</t>
  </si>
  <si>
    <t>بن حمودة</t>
  </si>
  <si>
    <t>إكرام</t>
  </si>
  <si>
    <t>39050903</t>
  </si>
  <si>
    <t>16/35051765</t>
  </si>
  <si>
    <t>بن شعاعة</t>
  </si>
  <si>
    <t>مسعود</t>
  </si>
  <si>
    <t>35051765</t>
  </si>
  <si>
    <t>16/35051854</t>
  </si>
  <si>
    <t>بوطالبي</t>
  </si>
  <si>
    <t>منير</t>
  </si>
  <si>
    <t>35051854</t>
  </si>
  <si>
    <t>17/ 35042687</t>
  </si>
  <si>
    <t>تراكة</t>
  </si>
  <si>
    <t>حبيب</t>
  </si>
  <si>
    <t>35042687</t>
  </si>
  <si>
    <t>17/35033823</t>
  </si>
  <si>
    <t>ترغيني</t>
  </si>
  <si>
    <t>ايمان</t>
  </si>
  <si>
    <t xml:space="preserve">  35033823</t>
  </si>
  <si>
    <t>17/ 35038742</t>
  </si>
  <si>
    <t>تركي</t>
  </si>
  <si>
    <t>فطيمة</t>
  </si>
  <si>
    <t>35038742</t>
  </si>
  <si>
    <t>17/ 35044687</t>
  </si>
  <si>
    <t>تفاحي</t>
  </si>
  <si>
    <t>عبد القادر</t>
  </si>
  <si>
    <t>35044687</t>
  </si>
  <si>
    <t>15/35044543</t>
  </si>
  <si>
    <t>تواتي</t>
  </si>
  <si>
    <t>عيسى</t>
  </si>
  <si>
    <t>35044543</t>
  </si>
  <si>
    <t>16/35042401</t>
  </si>
  <si>
    <t>تواتي</t>
  </si>
  <si>
    <t>ماجدة</t>
  </si>
  <si>
    <t>35042401</t>
  </si>
  <si>
    <t>17/ 35043184</t>
  </si>
  <si>
    <t>تومي</t>
  </si>
  <si>
    <t>خولة</t>
  </si>
  <si>
    <t>35043184</t>
  </si>
  <si>
    <t>17/ 35045016</t>
  </si>
  <si>
    <t>تونسي</t>
  </si>
  <si>
    <t>أنس الوجود سارة</t>
  </si>
  <si>
    <t>35045016</t>
  </si>
  <si>
    <t>16/35052533</t>
  </si>
  <si>
    <t>حوحو</t>
  </si>
  <si>
    <t>ايناس</t>
  </si>
  <si>
    <t>35052533</t>
  </si>
  <si>
    <t>16/35038717</t>
  </si>
  <si>
    <t>درقياني</t>
  </si>
  <si>
    <t>نوميديا</t>
  </si>
  <si>
    <t>35038717</t>
  </si>
  <si>
    <t>17/ 35042108</t>
  </si>
  <si>
    <t>دناية</t>
  </si>
  <si>
    <t>لبنة</t>
  </si>
  <si>
    <t>35042108</t>
  </si>
  <si>
    <t>17/35048095</t>
  </si>
  <si>
    <t>زايدي</t>
  </si>
  <si>
    <t>فطيمة الزهرة</t>
  </si>
  <si>
    <t xml:space="preserve">  35048095</t>
  </si>
  <si>
    <t>17/ 35039008</t>
  </si>
  <si>
    <t>زرارة</t>
  </si>
  <si>
    <t>يونس</t>
  </si>
  <si>
    <t>35039008</t>
  </si>
  <si>
    <t>17/ 35032552</t>
  </si>
  <si>
    <t>زرناجي</t>
  </si>
  <si>
    <t>شيماء</t>
  </si>
  <si>
    <t>35032552</t>
  </si>
  <si>
    <t>17/ 35051524</t>
  </si>
  <si>
    <t>زريقط</t>
  </si>
  <si>
    <t>إيناس</t>
  </si>
  <si>
    <t>35051524</t>
  </si>
  <si>
    <t>17/ 35035758</t>
  </si>
  <si>
    <t>زقاغ</t>
  </si>
  <si>
    <t>فوزية</t>
  </si>
  <si>
    <t>35035758</t>
  </si>
  <si>
    <t>17/ 35037850</t>
  </si>
  <si>
    <t>زكري</t>
  </si>
  <si>
    <t>أنور</t>
  </si>
  <si>
    <t>35037850</t>
  </si>
  <si>
    <t>17/ 35044714</t>
  </si>
  <si>
    <t>زيان</t>
  </si>
  <si>
    <t>منال</t>
  </si>
  <si>
    <t>35044714</t>
  </si>
  <si>
    <t>15/35045370</t>
  </si>
  <si>
    <t>سخري</t>
  </si>
  <si>
    <t>نجاة</t>
  </si>
  <si>
    <t>35045370</t>
  </si>
  <si>
    <t>16/35039981</t>
  </si>
  <si>
    <t>سعدوني</t>
  </si>
  <si>
    <t>أسماء</t>
  </si>
  <si>
    <t>35039981</t>
  </si>
  <si>
    <t>15/35037246</t>
  </si>
  <si>
    <t>سوفي</t>
  </si>
  <si>
    <t>ناريمان</t>
  </si>
  <si>
    <t>35037246</t>
  </si>
  <si>
    <t>15/35035895</t>
  </si>
  <si>
    <t>سيدهم</t>
  </si>
  <si>
    <t>بثينة</t>
  </si>
  <si>
    <t>35035895</t>
  </si>
  <si>
    <t>16/35040421</t>
  </si>
  <si>
    <t>شريف</t>
  </si>
  <si>
    <t>مروة</t>
  </si>
  <si>
    <t>35040421</t>
  </si>
  <si>
    <t>17/ 35035199</t>
  </si>
  <si>
    <t>طالبي</t>
  </si>
  <si>
    <t>أحلام</t>
  </si>
  <si>
    <t>35035199</t>
  </si>
  <si>
    <t>17/ 35043885</t>
  </si>
  <si>
    <t>طبي</t>
  </si>
  <si>
    <t>شيماء</t>
  </si>
  <si>
    <t>35043885</t>
  </si>
  <si>
    <t>17/ 35037707</t>
  </si>
  <si>
    <t>طبي عناني</t>
  </si>
  <si>
    <t>ريان</t>
  </si>
  <si>
    <t>35037707</t>
  </si>
  <si>
    <t>17/ 35044654</t>
  </si>
  <si>
    <t>طرشاق</t>
  </si>
  <si>
    <t>رقية</t>
  </si>
  <si>
    <t>35044654</t>
  </si>
  <si>
    <t>17/ 35041249</t>
  </si>
  <si>
    <t>طرشي</t>
  </si>
  <si>
    <t>سناء</t>
  </si>
  <si>
    <t>35041249</t>
  </si>
  <si>
    <t>17/ 35042063</t>
  </si>
  <si>
    <t>طنش</t>
  </si>
  <si>
    <t>أكرم</t>
  </si>
  <si>
    <t>35042063</t>
  </si>
  <si>
    <t>16/35037174</t>
  </si>
  <si>
    <t>عقون</t>
  </si>
  <si>
    <t>إيمان</t>
  </si>
  <si>
    <t xml:space="preserve"> 35037174</t>
  </si>
  <si>
    <t>16/35046361</t>
  </si>
  <si>
    <t>قاسمي</t>
  </si>
  <si>
    <t>محمد أمين</t>
  </si>
  <si>
    <t>35046361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</si>
  <si>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</si>
  <si>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</si>
  <si>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</si>
  <si>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الجمهورية الجزايرية الديمقراطية الشعبية</t>
  </si>
  <si>
    <t>وزارة التعليم العالي والبحث العلمي</t>
  </si>
  <si>
    <t>بطاقة المتابعة البيداغوجية</t>
  </si>
  <si>
    <t xml:space="preserve">الأستاذ (ة): </t>
  </si>
  <si>
    <t>الرقم</t>
  </si>
  <si>
    <t>رقم التسجيل</t>
  </si>
  <si>
    <t>اللقب</t>
  </si>
  <si>
    <t>الاسم</t>
  </si>
  <si>
    <t>الملاحظة</t>
  </si>
  <si>
    <t>رقم التسجيل للطالب</t>
  </si>
  <si>
    <t>العلامة النهائية</t>
  </si>
  <si>
    <t>. / 20</t>
  </si>
  <si>
    <t>15/35041802</t>
  </si>
  <si>
    <t>قاقي</t>
  </si>
  <si>
    <t>ايمان</t>
  </si>
  <si>
    <t>35041802</t>
  </si>
  <si>
    <t>16/39057786</t>
  </si>
  <si>
    <t>لحول</t>
  </si>
  <si>
    <t>فطيمة</t>
  </si>
  <si>
    <t>39057786</t>
  </si>
  <si>
    <t>17/ 35034825</t>
  </si>
  <si>
    <t>لعمامرة</t>
  </si>
  <si>
    <t>يسرى</t>
  </si>
  <si>
    <t>35034825</t>
  </si>
  <si>
    <t>16/35035765</t>
  </si>
  <si>
    <t>هيشر</t>
  </si>
  <si>
    <t>نسرين</t>
  </si>
  <si>
    <t>35035765</t>
  </si>
  <si>
    <t>17/ 35038969</t>
  </si>
  <si>
    <t>يحي</t>
  </si>
  <si>
    <t>عبد العزيز</t>
  </si>
  <si>
    <t>35038969</t>
  </si>
  <si>
    <t>17/ 35044712</t>
  </si>
  <si>
    <t>يحياوي</t>
  </si>
  <si>
    <t>معاذ نور الدين</t>
  </si>
  <si>
    <t>35044712</t>
  </si>
  <si>
    <t>15/35044725</t>
  </si>
  <si>
    <t>يوبي</t>
  </si>
  <si>
    <t>حياة</t>
  </si>
  <si>
    <t>35044725</t>
  </si>
  <si>
    <t xml:space="preserve">بسكرة في : </t>
  </si>
  <si>
    <t>رئيس القسم</t>
  </si>
  <si>
    <r>
      <t>ملاحظة</t>
    </r>
    <r>
      <rPr>
        <b/>
        <sz val="10"/>
        <rFont val="Arial"/>
      </rPr>
      <t>: يجب على الأستاذ(ة) إعلام الطلبة بأسلوب التقييم المعتمد، كما يجب تسليم هذه البطاقة للإدارة قبل إمتحان نهاية السداسي.</t>
    </r>
  </si>
  <si>
    <t>Changing Info (Dynamic)</t>
  </si>
  <si>
    <t>examen</t>
  </si>
  <si>
    <t>إمتحان الدورة العادية</t>
  </si>
  <si>
    <t>Version</t>
  </si>
  <si>
    <t>1.0.1</t>
  </si>
  <si>
    <t>TD</t>
  </si>
  <si>
    <t>الأعمال الموجهـة</t>
  </si>
  <si>
    <t>DBPath</t>
  </si>
  <si>
    <t>F:\scolarite\dossiers\LSSH-DA-2017.mdb</t>
  </si>
  <si>
    <t>TP</t>
  </si>
  <si>
    <t>الأعمال التطبيقية</t>
  </si>
  <si>
    <t>University</t>
  </si>
  <si>
    <t>جامعة محمد خيضر بسكرة</t>
  </si>
  <si>
    <t>rattrapage</t>
  </si>
  <si>
    <t>إمتحـان الدورة الاستدراكيـة</t>
  </si>
  <si>
    <t>Faculte</t>
  </si>
  <si>
    <t>كلية</t>
  </si>
  <si>
    <t>الآداب و اللغـــات</t>
  </si>
  <si>
    <t>stage</t>
  </si>
  <si>
    <t>تـربـص</t>
  </si>
  <si>
    <t>Depertement</t>
  </si>
  <si>
    <t>قسم</t>
  </si>
  <si>
    <t>الآداب و اللغات الأجنبية</t>
  </si>
  <si>
    <t>Projet</t>
  </si>
  <si>
    <t>مشـروع</t>
  </si>
  <si>
    <t>UnivYear</t>
  </si>
  <si>
    <t>2017 - 2018</t>
  </si>
  <si>
    <t>Conference</t>
  </si>
  <si>
    <t>ملتقـى</t>
  </si>
  <si>
    <t>CycleCode</t>
  </si>
  <si>
    <t>D082</t>
  </si>
  <si>
    <t>ليسانس</t>
  </si>
  <si>
    <t>seminaire</t>
  </si>
  <si>
    <t>نـدوة</t>
  </si>
  <si>
    <t>OptionCode</t>
  </si>
  <si>
    <t>LLE</t>
  </si>
  <si>
    <t>.</t>
  </si>
  <si>
    <t>autre_Ctl</t>
  </si>
  <si>
    <t>أخـرى</t>
  </si>
  <si>
    <t>SubjectCode</t>
  </si>
  <si>
    <t>F222</t>
  </si>
  <si>
    <t>Phonétique corrective et arti2</t>
  </si>
  <si>
    <t/>
  </si>
  <si>
    <t>Year</t>
  </si>
  <si>
    <t>السنة الأولى</t>
  </si>
  <si>
    <t/>
  </si>
  <si>
    <t>Semester</t>
  </si>
  <si>
    <t>السداسي الثاني</t>
  </si>
  <si>
    <t/>
  </si>
  <si>
    <t>Section</t>
  </si>
  <si>
    <t/>
  </si>
  <si>
    <t>Group</t>
  </si>
  <si>
    <t/>
  </si>
  <si>
    <t>ExamType</t>
  </si>
  <si>
    <t>TD</t>
  </si>
  <si>
    <t>الأعمال الموجهـة</t>
  </si>
  <si>
    <t/>
  </si>
  <si>
    <t>TDTP_1</t>
  </si>
  <si>
    <t>6</t>
  </si>
  <si>
    <t>نقطة التقييم الأول</t>
  </si>
  <si>
    <t/>
  </si>
  <si>
    <t>TDTP_2</t>
  </si>
  <si>
    <t>6</t>
  </si>
  <si>
    <t>نقطة التقييم الثاني</t>
  </si>
  <si>
    <t/>
  </si>
  <si>
    <t>TDTP_3</t>
  </si>
  <si>
    <t>8</t>
  </si>
  <si>
    <t>نقطة التقييم الثالث</t>
  </si>
  <si>
    <t>TDTP_4</t>
  </si>
  <si>
    <t>TDTP_5</t>
  </si>
  <si>
    <t>AllStudentCount</t>
  </si>
  <si>
    <t>Pages Info (Static)</t>
  </si>
  <si>
    <t>PAGE 1</t>
  </si>
  <si>
    <t>PAGE 2</t>
  </si>
  <si>
    <t>StudentCapacity</t>
  </si>
  <si>
    <t>RowStartPage</t>
  </si>
  <si>
    <t>RowEndPage</t>
  </si>
  <si>
    <t>ColStartPage</t>
  </si>
  <si>
    <t>ColEndPage</t>
  </si>
  <si>
    <t>rowStartResults</t>
  </si>
  <si>
    <t>rowEndResults</t>
  </si>
  <si>
    <t>colStartResults</t>
  </si>
  <si>
    <t>colEndResults</t>
  </si>
  <si>
    <t>Col_Index</t>
  </si>
  <si>
    <t>Col_RegID</t>
  </si>
  <si>
    <t>Col_Lname</t>
  </si>
  <si>
    <t>Col_Fname</t>
  </si>
  <si>
    <t>Col_T1</t>
  </si>
  <si>
    <t>Col_T2</t>
  </si>
  <si>
    <t>Col_T3</t>
  </si>
  <si>
    <t>Col_T4</t>
  </si>
  <si>
    <t>Col_T5</t>
  </si>
  <si>
    <t>Col_Result</t>
  </si>
  <si>
    <t>Col_RealRegID</t>
  </si>
  <si>
    <t>ScalingFactor</t>
  </si>
  <si>
    <t>زينب بوقفة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</si>
</sst>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00"/>
  </numFmts>
  <fonts count="14">
    <font>
      <sz val="10"/>
      <name val="Arial"/>
    </font>
    <font>
      <b/>
      <sz val="10"/>
      <name val="Arial"/>
    </font>
    <font>
      <sz val="11"/>
      <name val="Calibri"/>
    </font>
    <font>
      <b/>
      <sz val="11"/>
      <name val="Arial"/>
    </font>
    <font>
      <b/>
      <sz val="12"/>
      <name val="Arial"/>
    </font>
    <font>
      <b/>
      <sz val="12"/>
      <color rgb="FF595959"/>
      <name val="Arial"/>
    </font>
    <font>
      <sz val="12"/>
      <name val="Calibri"/>
    </font>
    <font>
      <b/>
      <sz val="11"/>
      <name val="Calibri"/>
    </font>
    <font>
      <sz val="11"/>
      <name val="Arial"/>
    </font>
    <font>
      <sz val="11"/>
      <color rgb="FFFFFFFF"/>
      <name val="Arial"/>
    </font>
    <font>
      <b/>
      <u/>
      <sz val="16"/>
      <name val="Arial"/>
    </font>
    <font>
      <b/>
      <u/>
      <sz val="10"/>
      <name val="Arial"/>
    </font>
    <font>
      <b/>
      <sz val="11"/>
      <color rgb="FFFFFFFF"/>
      <name val="Arial"/>
    </font>
    <font>
      <b/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5E4BB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A9493"/>
        <bgColor rgb="FF000000"/>
      </patternFill>
    </fill>
    <fill>
      <patternFill patternType="solid">
        <fgColor rgb="FFB2A1C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CB2E3"/>
        <bgColor rgb="FF000000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medium">
        <color rgb="FF000000"/>
      </right>
      <top style="thin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 applyProtection="1">
      <alignment vertical="center" readingOrder="2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hidden="1"/>
    </xf>
    <xf numFmtId="164" fontId="1" fillId="0" borderId="5" xfId="0" applyNumberFormat="1" applyFont="1" applyBorder="1" applyAlignment="1" applyProtection="1">
      <alignment horizontal="center" vertical="center" wrapText="1" readingOrder="2"/>
      <protection hidden="1"/>
    </xf>
    <xf numFmtId="164" fontId="4" fillId="0" borderId="5" xfId="0" applyNumberFormat="1" applyFont="1" applyBorder="1" applyAlignment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8" xfId="0" applyNumberFormat="1" applyFont="1" applyBorder="1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hidden="1"/>
    </xf>
    <xf numFmtId="165" fontId="3" fillId="0" borderId="13" xfId="0" applyNumberFormat="1" applyFont="1" applyBorder="1" applyAlignment="1">
      <alignment horizontal="center" vertical="center" readingOrder="2"/>
    </xf>
    <xf numFmtId="49" fontId="1" fillId="0" borderId="14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164" fontId="5" fillId="2" borderId="14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4" xfId="0" applyNumberFormat="1" applyFont="1" applyBorder="1" applyAlignment="1" applyProtection="1">
      <alignment horizontal="center" vertical="center" readingOrder="2"/>
      <protection hidden="1"/>
    </xf>
    <xf numFmtId="0" fontId="4" fillId="0" borderId="15" xfId="0" applyFont="1" applyBorder="1" applyAlignment="1" applyProtection="1">
      <alignment horizontal="center" vertical="center" readingOrder="2"/>
      <protection locked="0"/>
    </xf>
    <xf numFmtId="49" fontId="9" fillId="0" borderId="0" xfId="0" applyNumberFormat="1" applyFont="1" applyAlignment="1" applyProtection="1">
      <alignment vertical="center"/>
      <protection hidden="1"/>
    </xf>
    <xf numFmtId="165" fontId="3" fillId="0" borderId="16" xfId="0" applyNumberFormat="1" applyFont="1" applyBorder="1" applyAlignment="1">
      <alignment horizontal="center" vertical="center" readingOrder="2"/>
    </xf>
    <xf numFmtId="49" fontId="1" fillId="0" borderId="17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164" fontId="5" fillId="2" borderId="17" xfId="0" applyNumberFormat="1" applyFont="1" applyFill="1" applyBorder="1" applyAlignment="1" applyProtection="1">
      <alignment horizontal="center" vertical="center" readingOrder="2"/>
      <protection locked="0"/>
    </xf>
    <xf numFmtId="164" fontId="4" fillId="0" borderId="17" xfId="0" applyNumberFormat="1" applyFont="1" applyBorder="1" applyAlignment="1" applyProtection="1">
      <alignment horizontal="center" vertical="center" readingOrder="2"/>
      <protection hidden="1"/>
    </xf>
    <xf numFmtId="0" fontId="4" fillId="0" borderId="18" xfId="0" applyFont="1" applyBorder="1" applyAlignment="1" applyProtection="1">
      <alignment horizontal="center" vertical="center" readingOrder="2"/>
      <protection locked="0"/>
    </xf>
    <xf numFmtId="164" fontId="1" fillId="0" borderId="0" xfId="0" applyNumberFormat="1" applyFont="1" applyAlignment="1">
      <alignment horizontal="left"/>
    </xf>
    <xf numFmtId="0" fontId="1" fillId="2" borderId="0" xfId="0" applyFont="1" applyFill="1" applyAlignment="1" applyProtection="1">
      <alignment horizontal="right"/>
      <protection locked="0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5" borderId="31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49" fontId="6" fillId="6" borderId="19" xfId="0" applyNumberFormat="1" applyFont="1" applyFill="1" applyBorder="1" applyAlignment="1">
      <alignment vertical="center"/>
    </xf>
    <xf numFmtId="49" fontId="7" fillId="6" borderId="20" xfId="0" applyNumberFormat="1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3" borderId="36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49" fontId="8" fillId="0" borderId="37" xfId="0" applyNumberFormat="1" applyFont="1" applyBorder="1" applyAlignment="1">
      <alignment vertical="center"/>
    </xf>
    <xf numFmtId="49" fontId="8" fillId="6" borderId="37" xfId="0" applyNumberFormat="1" applyFont="1" applyFill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vertical="center"/>
    </xf>
    <xf numFmtId="0" fontId="7" fillId="9" borderId="3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0" borderId="40" xfId="0" applyBorder="1"/>
    <xf numFmtId="0" fontId="12" fillId="0" borderId="0" xfId="0" applyFont="1" applyAlignment="1" applyProtection="1">
      <alignment horizontal="center" vertical="center" wrapText="1"/>
      <protection hidden="1"/>
    </xf>
    <xf numFmtId="0" fontId="3" fillId="0" borderId="10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readingOrder="2"/>
    </xf>
    <xf numFmtId="0" fontId="3" fillId="0" borderId="12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164" fontId="1" fillId="0" borderId="2" xfId="0" applyNumberFormat="1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right" vertical="center" readingOrder="2"/>
      <protection locked="0"/>
    </xf>
    <xf numFmtId="0" fontId="3" fillId="0" borderId="0" xfId="0" applyFont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horizontal="left" vertical="center" readingOrder="2"/>
      <protection hidden="1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 readingOrder="2"/>
      <protection hidden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828000</xdr:colOff>
      <xdr:row>2</xdr:row>
      <xdr:rowOff>0</xdr:rowOff>
    </xdr:from>
    <xdr:to>
      <xdr:col>4</xdr:col>
      <xdr:colOff>571500</xdr:colOff>
      <xdr:row>4</xdr:row>
      <xdr:rowOff>312375</xdr:rowOff>
    </xdr:to>
    <xdr:pic>
      <xdr:nvPicPr>
        <xdr:cNvPr id="2" name="Grafik 1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304800"/>
          <a:ext cx="914528" cy="365811"/>
        </a:xfrm>
        <a:prstGeom prst="rect">
          <a:avLst/>
        </a:prstGeom>
      </xdr:spPr>
    </xdr:pic>
    <xdr:clientData/>
  </xdr:twoCellAnchor>
  <xdr:twoCellAnchor editAs="oneCell">
    <xdr:from>
      <xdr:col>3</xdr:col>
      <xdr:colOff>828000</xdr:colOff>
      <xdr:row>57</xdr:row>
      <xdr:rowOff>0</xdr:rowOff>
    </xdr:from>
    <xdr:to>
      <xdr:col>4</xdr:col>
      <xdr:colOff>571500</xdr:colOff>
      <xdr:row>59</xdr:row>
      <xdr:rowOff>312375</xdr:rowOff>
    </xdr:to>
    <xdr:pic>
      <xdr:nvPicPr>
        <xdr:cNvPr id="3" name="Grafik 2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023" y="8585200"/>
          <a:ext cx="914528" cy="36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rightToLeft="1" tabSelected="1" topLeftCell="A58" workbookViewId="0">
      <selection activeCell="B64" sqref="B64:C64"/>
    </sheetView>
  </sheetViews>
  <sheetFormatPr defaultColWidth="13.140625" defaultRowHeight="15" customHeight="1"/>
  <cols>
    <col min="2" max="2" width="12.28515625" customWidth="1"/>
    <col min="3" max="4" width="16.7109375" customWidth="1"/>
    <col min="5" max="7" width="10.28515625" customWidth="1"/>
    <col min="8" max="8" width="13.28515625" customWidth="1"/>
    <col min="9" max="9" width="18.28515625" customWidth="1"/>
    <col min="12" max="12" width="24.85546875" style="1" customWidth="1"/>
  </cols>
  <sheetData>
    <row r="1" spans="1:12" s="1" customFormat="1" ht="24.95" customHeight="1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12" s="2" customFormat="1" ht="24.95" customHeight="1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L2" s="1"/>
    </row>
    <row r="3" spans="1:12" s="2" customFormat="1" ht="24.95" customHeight="1">
      <c r="A3" s="3" t="str">
        <f>Config!$C$4</f>
        <v>جامعة محمد خيضر بسكرة</v>
      </c>
      <c r="B3" s="4"/>
      <c r="C3" s="4"/>
      <c r="D3" s="5"/>
      <c r="E3" s="5"/>
      <c r="F3" s="5"/>
      <c r="G3" s="6"/>
      <c r="H3" s="108" t="str">
        <f>"السنة الجامعية : " &amp; Config!$B$7</f>
        <v>السنة الجامعية : 2017 - 2018</v>
      </c>
      <c r="I3" s="108"/>
      <c r="L3" s="1"/>
    </row>
    <row r="4" spans="1:12" s="2" customFormat="1" ht="24.95" customHeight="1">
      <c r="A4" s="7" t="str">
        <f>Config!$B$5 &amp; " "&amp; Config!$C$5</f>
        <v>كلية الآداب و اللغـــات</v>
      </c>
      <c r="B4" s="8"/>
      <c r="C4" s="8"/>
      <c r="D4" s="5"/>
      <c r="E4" s="5"/>
      <c r="F4" s="5"/>
      <c r="G4" s="6"/>
      <c r="H4" s="108" t="str">
        <f>Config!$C$11 &amp; " " &amp; Config!$C$8 &amp; " - " &amp; Config!$C$12</f>
        <v>السنة الأولى ليسانس - السداسي الثاني</v>
      </c>
      <c r="I4" s="108"/>
      <c r="L4" s="1"/>
    </row>
    <row r="5" spans="1:12" s="2" customFormat="1" ht="24.95" customHeight="1">
      <c r="A5" s="9" t="str">
        <f>Config!$B$6 &amp; " "&amp; Config!$C$6</f>
        <v>قسم الآداب و اللغات الأجنبية</v>
      </c>
      <c r="B5" s="8"/>
      <c r="C5" s="8"/>
      <c r="D5" s="5"/>
      <c r="E5" s="5"/>
      <c r="F5" s="5"/>
      <c r="G5" s="6"/>
      <c r="H5" s="108" t="str">
        <f>Config!$C$9</f>
        <v>.</v>
      </c>
      <c r="I5" s="108"/>
      <c r="L5" s="1"/>
    </row>
    <row r="6" spans="1:12" s="2" customFormat="1" ht="9.9499999999999993" customHeight="1">
      <c r="A6" s="87"/>
      <c r="B6" s="87"/>
      <c r="C6" s="87"/>
      <c r="D6" s="87"/>
      <c r="E6" s="87"/>
      <c r="F6" s="87"/>
      <c r="G6" s="87"/>
      <c r="H6" s="87"/>
      <c r="I6" s="87"/>
      <c r="L6" s="1"/>
    </row>
    <row r="7" spans="1:12" s="2" customFormat="1" ht="24.95" customHeight="1">
      <c r="A7" s="102" t="s">
        <v>2</v>
      </c>
      <c r="B7" s="102"/>
      <c r="C7" s="102"/>
      <c r="D7" s="102"/>
      <c r="E7" s="102"/>
      <c r="F7" s="102"/>
      <c r="G7" s="102"/>
      <c r="H7" s="102"/>
      <c r="I7" s="102"/>
      <c r="L7" s="1"/>
    </row>
    <row r="8" spans="1:12" s="2" customFormat="1" ht="5.0999999999999996" customHeight="1">
      <c r="A8" s="103"/>
      <c r="B8" s="103"/>
      <c r="C8" s="103"/>
      <c r="D8" s="103"/>
      <c r="E8" s="103"/>
      <c r="F8" s="103"/>
      <c r="G8" s="103"/>
      <c r="H8" s="103"/>
      <c r="I8" s="103"/>
      <c r="L8" s="1"/>
    </row>
    <row r="9" spans="1:12" s="2" customFormat="1" ht="20.100000000000001" customHeight="1">
      <c r="A9" s="8" t="s">
        <v>3</v>
      </c>
      <c r="B9" s="104" t="s">
        <v>293</v>
      </c>
      <c r="C9" s="104"/>
      <c r="D9" s="105" t="str">
        <f>"المقياس : " &amp; Config!$C$10</f>
        <v>المقياس : Phonétique corrective et arti2</v>
      </c>
      <c r="E9" s="105"/>
      <c r="F9" s="105"/>
      <c r="G9" s="105"/>
      <c r="H9" s="106" t="str">
        <f>IF(Config!$C$13 = "", "الفوج : " &amp; Config!$C$14,"المجموعة : " &amp; Config!$C$13 &amp; "  -  الفوج : " &amp; Config!$C$14)</f>
        <v>الفوج : 15</v>
      </c>
      <c r="I9" s="106"/>
      <c r="L9" s="1"/>
    </row>
    <row r="10" spans="1:12" s="2" customFormat="1" ht="5.0999999999999996" customHeight="1">
      <c r="A10" s="87"/>
      <c r="B10" s="87"/>
      <c r="C10" s="87"/>
      <c r="D10" s="87"/>
      <c r="E10" s="87"/>
      <c r="F10" s="87"/>
      <c r="G10" s="87"/>
      <c r="H10" s="87"/>
      <c r="I10" s="87"/>
      <c r="L10" s="1"/>
    </row>
    <row r="11" spans="1:12" s="2" customFormat="1" ht="20.100000000000001" customHeight="1">
      <c r="A11" s="89" t="s">
        <v>4</v>
      </c>
      <c r="B11" s="92" t="s">
        <v>5</v>
      </c>
      <c r="C11" s="95" t="s">
        <v>6</v>
      </c>
      <c r="D11" s="95" t="s">
        <v>7</v>
      </c>
      <c r="E11" s="98" t="str">
        <f>"اختبار المعارف ( " &amp; Config!$C$15 &amp; " )"</f>
        <v>اختبار المعارف ( الأعمال الموجهـة )</v>
      </c>
      <c r="F11" s="98"/>
      <c r="G11" s="98"/>
      <c r="H11" s="98"/>
      <c r="I11" s="99" t="s">
        <v>8</v>
      </c>
      <c r="L11" s="81" t="s">
        <v>9</v>
      </c>
    </row>
    <row r="12" spans="1:12" s="2" customFormat="1" ht="48" customHeight="1">
      <c r="A12" s="90"/>
      <c r="B12" s="93"/>
      <c r="C12" s="96"/>
      <c r="D12" s="96"/>
      <c r="E12" s="10" t="str">
        <f>Config!$C$16</f>
        <v>نقطة التقييم الأول</v>
      </c>
      <c r="F12" s="10" t="str">
        <f>Config!$C$17</f>
        <v>نقطة التقييم الثاني</v>
      </c>
      <c r="G12" s="10" t="str">
        <f>Config!$C$18</f>
        <v>نقطة التقييم الثالث</v>
      </c>
      <c r="H12" s="11" t="s">
        <v>10</v>
      </c>
      <c r="I12" s="100"/>
      <c r="L12" s="81"/>
    </row>
    <row r="13" spans="1:12" s="2" customFormat="1" ht="20.100000000000001" customHeight="1">
      <c r="A13" s="91"/>
      <c r="B13" s="94"/>
      <c r="C13" s="97"/>
      <c r="D13" s="97"/>
      <c r="E13" s="12" t="str">
        <f>". / " &amp; Config!$B$16</f>
        <v>. / 6</v>
      </c>
      <c r="F13" s="12" t="str">
        <f>". / " &amp; Config!$B$17</f>
        <v>. / 6</v>
      </c>
      <c r="G13" s="12" t="str">
        <f>". / " &amp; Config!$B$18</f>
        <v>. / 8</v>
      </c>
      <c r="H13" s="13" t="s">
        <v>11</v>
      </c>
      <c r="I13" s="101"/>
      <c r="L13" s="81"/>
    </row>
    <row r="14" spans="1:12" s="2" customFormat="1" ht="3" customHeight="1">
      <c r="A14" s="82"/>
      <c r="B14" s="83"/>
      <c r="C14" s="83"/>
      <c r="D14" s="83"/>
      <c r="E14" s="83"/>
      <c r="F14" s="83"/>
      <c r="G14" s="83"/>
      <c r="H14" s="83"/>
      <c r="I14" s="84"/>
      <c r="L14" s="14"/>
    </row>
    <row r="15" spans="1:12" ht="19.5" customHeight="1">
      <c r="A15" s="15">
        <v>1</v>
      </c>
      <c r="B15" s="16" t="s">
        <v>12</v>
      </c>
      <c r="C15" s="17" t="s">
        <v>13</v>
      </c>
      <c r="D15" s="17" t="s">
        <v>14</v>
      </c>
      <c r="E15" s="18"/>
      <c r="F15" s="18"/>
      <c r="G15" s="18"/>
      <c r="H15" s="19" t="str">
        <f>IF(AND(ISBLANK(E15),ISBLANK(F15),ISBLANK(G15)), "", E15+F15+G15)</f>
        <v/>
      </c>
      <c r="I15" s="20"/>
      <c r="L15" s="21" t="s">
        <v>15</v>
      </c>
    </row>
    <row r="16" spans="1:12" ht="19.5" customHeight="1">
      <c r="A16" s="15">
        <v>2</v>
      </c>
      <c r="B16" s="16" t="s">
        <v>16</v>
      </c>
      <c r="C16" s="17" t="s">
        <v>17</v>
      </c>
      <c r="D16" s="17" t="s">
        <v>18</v>
      </c>
      <c r="E16" s="18">
        <v>3</v>
      </c>
      <c r="F16" s="18">
        <v>3</v>
      </c>
      <c r="G16" s="18">
        <v>1.75</v>
      </c>
      <c r="H16" s="19">
        <f>IF(AND(ISBLANK(E16),ISBLANK(F16),ISBLANK(G16)), "", E16+F16+G16)</f>
        <v>7.75</v>
      </c>
      <c r="I16" s="20"/>
      <c r="L16" s="21" t="s">
        <v>19</v>
      </c>
    </row>
    <row r="17" spans="1:12" ht="19.5" customHeight="1">
      <c r="A17" s="15">
        <v>3</v>
      </c>
      <c r="B17" s="16" t="s">
        <v>20</v>
      </c>
      <c r="C17" s="17" t="s">
        <v>21</v>
      </c>
      <c r="D17" s="17" t="s">
        <v>22</v>
      </c>
      <c r="E17" s="18"/>
      <c r="F17" s="18"/>
      <c r="G17" s="18"/>
      <c r="H17" s="19" t="str">
        <f t="shared" ref="H17:H49" si="0">IF(AND(ISBLANK(E17),ISBLANK(F17),ISBLANK(G17)),"",E17+F17+G17)</f>
        <v/>
      </c>
      <c r="I17" s="20"/>
      <c r="L17" s="21" t="s">
        <v>23</v>
      </c>
    </row>
    <row r="18" spans="1:12" ht="19.5" customHeight="1">
      <c r="A18" s="15">
        <v>4</v>
      </c>
      <c r="B18" s="16" t="s">
        <v>24</v>
      </c>
      <c r="C18" s="17" t="s">
        <v>25</v>
      </c>
      <c r="D18" s="17" t="s">
        <v>26</v>
      </c>
      <c r="E18" s="18"/>
      <c r="F18" s="18"/>
      <c r="G18" s="18"/>
      <c r="H18" s="19" t="str">
        <f t="shared" si="0"/>
        <v/>
      </c>
      <c r="I18" s="20"/>
      <c r="L18" s="21" t="s">
        <v>27</v>
      </c>
    </row>
    <row r="19" spans="1:12" ht="19.5" customHeight="1">
      <c r="A19" s="15">
        <v>5</v>
      </c>
      <c r="B19" s="16" t="s">
        <v>28</v>
      </c>
      <c r="C19" s="17" t="s">
        <v>29</v>
      </c>
      <c r="D19" s="17" t="s">
        <v>30</v>
      </c>
      <c r="E19" s="18">
        <v>1.25</v>
      </c>
      <c r="F19" s="18">
        <v>0.25</v>
      </c>
      <c r="G19" s="18"/>
      <c r="H19" s="19">
        <f t="shared" si="0"/>
        <v>1.5</v>
      </c>
      <c r="I19" s="20"/>
      <c r="L19" s="21" t="s">
        <v>31</v>
      </c>
    </row>
    <row r="20" spans="1:12" ht="19.5" customHeight="1">
      <c r="A20" s="15">
        <v>6</v>
      </c>
      <c r="B20" s="16" t="s">
        <v>32</v>
      </c>
      <c r="C20" s="17" t="s">
        <v>33</v>
      </c>
      <c r="D20" s="17" t="s">
        <v>34</v>
      </c>
      <c r="E20" s="18"/>
      <c r="F20" s="18"/>
      <c r="G20" s="18"/>
      <c r="H20" s="19" t="str">
        <f t="shared" si="0"/>
        <v/>
      </c>
      <c r="I20" s="20"/>
      <c r="L20" s="21" t="s">
        <v>35</v>
      </c>
    </row>
    <row r="21" spans="1:12" ht="19.5" customHeight="1">
      <c r="A21" s="15">
        <v>7</v>
      </c>
      <c r="B21" s="16" t="s">
        <v>36</v>
      </c>
      <c r="C21" s="17" t="s">
        <v>37</v>
      </c>
      <c r="D21" s="17" t="s">
        <v>38</v>
      </c>
      <c r="E21" s="18"/>
      <c r="F21" s="18"/>
      <c r="G21" s="18"/>
      <c r="H21" s="19" t="str">
        <f t="shared" si="0"/>
        <v/>
      </c>
      <c r="I21" s="20"/>
      <c r="L21" s="21" t="s">
        <v>39</v>
      </c>
    </row>
    <row r="22" spans="1:12" ht="19.5" customHeight="1">
      <c r="A22" s="15">
        <v>8</v>
      </c>
      <c r="B22" s="16" t="s">
        <v>40</v>
      </c>
      <c r="C22" s="17" t="s">
        <v>41</v>
      </c>
      <c r="D22" s="17" t="s">
        <v>42</v>
      </c>
      <c r="E22" s="18">
        <v>1.25</v>
      </c>
      <c r="F22" s="18">
        <v>0</v>
      </c>
      <c r="G22" s="18">
        <v>3.25</v>
      </c>
      <c r="H22" s="19">
        <f t="shared" si="0"/>
        <v>4.5</v>
      </c>
      <c r="I22" s="20"/>
      <c r="L22" s="21" t="s">
        <v>43</v>
      </c>
    </row>
    <row r="23" spans="1:12" ht="19.5" customHeight="1">
      <c r="A23" s="15">
        <v>9</v>
      </c>
      <c r="B23" s="16" t="s">
        <v>44</v>
      </c>
      <c r="C23" s="17" t="s">
        <v>45</v>
      </c>
      <c r="D23" s="17" t="s">
        <v>46</v>
      </c>
      <c r="E23" s="18"/>
      <c r="F23" s="18"/>
      <c r="G23" s="18"/>
      <c r="H23" s="19" t="str">
        <f t="shared" si="0"/>
        <v/>
      </c>
      <c r="I23" s="20"/>
      <c r="L23" s="21" t="s">
        <v>47</v>
      </c>
    </row>
    <row r="24" spans="1:12" ht="19.5" customHeight="1">
      <c r="A24" s="15">
        <v>10</v>
      </c>
      <c r="B24" s="16" t="s">
        <v>48</v>
      </c>
      <c r="C24" s="17" t="s">
        <v>49</v>
      </c>
      <c r="D24" s="17" t="s">
        <v>50</v>
      </c>
      <c r="E24" s="18"/>
      <c r="F24" s="18"/>
      <c r="G24" s="18"/>
      <c r="H24" s="19" t="str">
        <f t="shared" si="0"/>
        <v/>
      </c>
      <c r="I24" s="20"/>
      <c r="L24" s="21" t="s">
        <v>51</v>
      </c>
    </row>
    <row r="25" spans="1:12" ht="19.5" customHeight="1">
      <c r="A25" s="15">
        <v>11</v>
      </c>
      <c r="B25" s="16" t="s">
        <v>52</v>
      </c>
      <c r="C25" s="17" t="s">
        <v>53</v>
      </c>
      <c r="D25" s="17" t="s">
        <v>54</v>
      </c>
      <c r="E25" s="18">
        <v>3.5</v>
      </c>
      <c r="F25" s="18">
        <v>3</v>
      </c>
      <c r="G25" s="18">
        <v>2.75</v>
      </c>
      <c r="H25" s="19">
        <f t="shared" si="0"/>
        <v>9.25</v>
      </c>
      <c r="I25" s="20"/>
      <c r="L25" s="21" t="s">
        <v>55</v>
      </c>
    </row>
    <row r="26" spans="1:12" ht="19.5" customHeight="1">
      <c r="A26" s="15">
        <v>12</v>
      </c>
      <c r="B26" s="16" t="s">
        <v>56</v>
      </c>
      <c r="C26" s="17" t="s">
        <v>57</v>
      </c>
      <c r="D26" s="17" t="s">
        <v>58</v>
      </c>
      <c r="E26" s="18"/>
      <c r="F26" s="18"/>
      <c r="G26" s="18"/>
      <c r="H26" s="19" t="str">
        <f t="shared" si="0"/>
        <v/>
      </c>
      <c r="I26" s="20"/>
      <c r="L26" s="21" t="s">
        <v>59</v>
      </c>
    </row>
    <row r="27" spans="1:12" ht="19.5" customHeight="1">
      <c r="A27" s="15">
        <v>13</v>
      </c>
      <c r="B27" s="16" t="s">
        <v>60</v>
      </c>
      <c r="C27" s="17" t="s">
        <v>61</v>
      </c>
      <c r="D27" s="17" t="s">
        <v>62</v>
      </c>
      <c r="E27" s="18"/>
      <c r="F27" s="18"/>
      <c r="G27" s="18"/>
      <c r="H27" s="19" t="str">
        <f t="shared" si="0"/>
        <v/>
      </c>
      <c r="I27" s="20"/>
      <c r="L27" s="21" t="s">
        <v>63</v>
      </c>
    </row>
    <row r="28" spans="1:12" ht="19.5" customHeight="1">
      <c r="A28" s="15">
        <v>14</v>
      </c>
      <c r="B28" s="16" t="s">
        <v>64</v>
      </c>
      <c r="C28" s="17" t="s">
        <v>65</v>
      </c>
      <c r="D28" s="17" t="s">
        <v>66</v>
      </c>
      <c r="E28" s="18"/>
      <c r="F28" s="18"/>
      <c r="G28" s="18"/>
      <c r="H28" s="19" t="str">
        <f t="shared" si="0"/>
        <v/>
      </c>
      <c r="I28" s="20"/>
      <c r="L28" s="21" t="s">
        <v>67</v>
      </c>
    </row>
    <row r="29" spans="1:12" ht="19.5" customHeight="1">
      <c r="A29" s="15">
        <v>15</v>
      </c>
      <c r="B29" s="16" t="s">
        <v>68</v>
      </c>
      <c r="C29" s="17" t="s">
        <v>69</v>
      </c>
      <c r="D29" s="17" t="s">
        <v>70</v>
      </c>
      <c r="E29" s="18">
        <v>4.5</v>
      </c>
      <c r="F29" s="18">
        <v>3.75</v>
      </c>
      <c r="G29" s="18">
        <v>3.75</v>
      </c>
      <c r="H29" s="19">
        <f t="shared" si="0"/>
        <v>12</v>
      </c>
      <c r="I29" s="20"/>
      <c r="L29" s="21" t="s">
        <v>71</v>
      </c>
    </row>
    <row r="30" spans="1:12" ht="19.5" customHeight="1">
      <c r="A30" s="15">
        <v>16</v>
      </c>
      <c r="B30" s="16" t="s">
        <v>72</v>
      </c>
      <c r="C30" s="17" t="s">
        <v>73</v>
      </c>
      <c r="D30" s="17" t="s">
        <v>74</v>
      </c>
      <c r="E30" s="18"/>
      <c r="F30" s="18">
        <v>3.5</v>
      </c>
      <c r="G30" s="18">
        <v>3.25</v>
      </c>
      <c r="H30" s="19">
        <f t="shared" si="0"/>
        <v>6.75</v>
      </c>
      <c r="I30" s="20"/>
      <c r="L30" s="21" t="s">
        <v>75</v>
      </c>
    </row>
    <row r="31" spans="1:12" ht="19.5" customHeight="1">
      <c r="A31" s="15">
        <v>17</v>
      </c>
      <c r="B31" s="16" t="s">
        <v>76</v>
      </c>
      <c r="C31" s="17" t="s">
        <v>77</v>
      </c>
      <c r="D31" s="17" t="s">
        <v>78</v>
      </c>
      <c r="E31" s="18"/>
      <c r="F31" s="18"/>
      <c r="G31" s="18"/>
      <c r="H31" s="19" t="str">
        <f t="shared" si="0"/>
        <v/>
      </c>
      <c r="I31" s="20"/>
      <c r="L31" s="21" t="s">
        <v>79</v>
      </c>
    </row>
    <row r="32" spans="1:12" ht="19.5" customHeight="1">
      <c r="A32" s="15">
        <v>18</v>
      </c>
      <c r="B32" s="16" t="s">
        <v>80</v>
      </c>
      <c r="C32" s="17" t="s">
        <v>81</v>
      </c>
      <c r="D32" s="17" t="s">
        <v>82</v>
      </c>
      <c r="E32" s="18">
        <v>4.5</v>
      </c>
      <c r="F32" s="18">
        <v>4.5</v>
      </c>
      <c r="G32" s="18">
        <v>5</v>
      </c>
      <c r="H32" s="19">
        <f t="shared" si="0"/>
        <v>14</v>
      </c>
      <c r="I32" s="20"/>
      <c r="L32" s="21" t="s">
        <v>83</v>
      </c>
    </row>
    <row r="33" spans="1:12" ht="19.5" customHeight="1">
      <c r="A33" s="15">
        <v>19</v>
      </c>
      <c r="B33" s="16" t="s">
        <v>84</v>
      </c>
      <c r="C33" s="17" t="s">
        <v>85</v>
      </c>
      <c r="D33" s="17" t="s">
        <v>86</v>
      </c>
      <c r="E33" s="18">
        <v>4</v>
      </c>
      <c r="F33" s="18">
        <v>1</v>
      </c>
      <c r="G33" s="18">
        <v>5.5</v>
      </c>
      <c r="H33" s="19">
        <f t="shared" si="0"/>
        <v>10.5</v>
      </c>
      <c r="I33" s="20"/>
      <c r="L33" s="21" t="s">
        <v>87</v>
      </c>
    </row>
    <row r="34" spans="1:12" ht="19.5" customHeight="1">
      <c r="A34" s="15">
        <v>20</v>
      </c>
      <c r="B34" s="16" t="s">
        <v>88</v>
      </c>
      <c r="C34" s="17" t="s">
        <v>89</v>
      </c>
      <c r="D34" s="17" t="s">
        <v>90</v>
      </c>
      <c r="E34" s="18">
        <v>4</v>
      </c>
      <c r="F34" s="18">
        <v>1.5</v>
      </c>
      <c r="G34" s="18">
        <v>4.25</v>
      </c>
      <c r="H34" s="19">
        <f t="shared" si="0"/>
        <v>9.75</v>
      </c>
      <c r="I34" s="20"/>
      <c r="L34" s="21" t="s">
        <v>91</v>
      </c>
    </row>
    <row r="35" spans="1:12" ht="19.5" customHeight="1">
      <c r="A35" s="15">
        <v>21</v>
      </c>
      <c r="B35" s="16" t="s">
        <v>92</v>
      </c>
      <c r="C35" s="17" t="s">
        <v>93</v>
      </c>
      <c r="D35" s="17" t="s">
        <v>94</v>
      </c>
      <c r="E35" s="18">
        <v>3.25</v>
      </c>
      <c r="F35" s="18">
        <v>1.75</v>
      </c>
      <c r="G35" s="18">
        <v>3.75</v>
      </c>
      <c r="H35" s="19">
        <f t="shared" si="0"/>
        <v>8.75</v>
      </c>
      <c r="I35" s="20"/>
      <c r="L35" s="21" t="s">
        <v>95</v>
      </c>
    </row>
    <row r="36" spans="1:12" ht="19.5" customHeight="1">
      <c r="A36" s="15">
        <v>22</v>
      </c>
      <c r="B36" s="16" t="s">
        <v>96</v>
      </c>
      <c r="C36" s="17" t="s">
        <v>97</v>
      </c>
      <c r="D36" s="17" t="s">
        <v>98</v>
      </c>
      <c r="E36" s="18">
        <v>3.75</v>
      </c>
      <c r="F36" s="18">
        <v>3</v>
      </c>
      <c r="G36" s="18">
        <v>3.5</v>
      </c>
      <c r="H36" s="19">
        <f t="shared" si="0"/>
        <v>10.25</v>
      </c>
      <c r="I36" s="20"/>
      <c r="L36" s="21" t="s">
        <v>99</v>
      </c>
    </row>
    <row r="37" spans="1:12" ht="19.5" customHeight="1">
      <c r="A37" s="15">
        <v>23</v>
      </c>
      <c r="B37" s="16" t="s">
        <v>100</v>
      </c>
      <c r="C37" s="17" t="s">
        <v>101</v>
      </c>
      <c r="D37" s="17" t="s">
        <v>102</v>
      </c>
      <c r="E37" s="18"/>
      <c r="F37" s="18"/>
      <c r="G37" s="18"/>
      <c r="H37" s="19" t="str">
        <f t="shared" si="0"/>
        <v/>
      </c>
      <c r="I37" s="20"/>
      <c r="L37" s="21" t="s">
        <v>103</v>
      </c>
    </row>
    <row r="38" spans="1:12" ht="19.5" customHeight="1">
      <c r="A38" s="15">
        <v>24</v>
      </c>
      <c r="B38" s="16" t="s">
        <v>104</v>
      </c>
      <c r="C38" s="17" t="s">
        <v>105</v>
      </c>
      <c r="D38" s="17" t="s">
        <v>106</v>
      </c>
      <c r="E38" s="18"/>
      <c r="F38" s="18"/>
      <c r="G38" s="18"/>
      <c r="H38" s="19" t="str">
        <f t="shared" si="0"/>
        <v/>
      </c>
      <c r="I38" s="20"/>
      <c r="L38" s="21" t="s">
        <v>107</v>
      </c>
    </row>
    <row r="39" spans="1:12" ht="19.5" customHeight="1">
      <c r="A39" s="15">
        <v>25</v>
      </c>
      <c r="B39" s="16" t="s">
        <v>108</v>
      </c>
      <c r="C39" s="17" t="s">
        <v>109</v>
      </c>
      <c r="D39" s="17" t="s">
        <v>110</v>
      </c>
      <c r="E39" s="18"/>
      <c r="F39" s="18"/>
      <c r="G39" s="18"/>
      <c r="H39" s="19" t="str">
        <f t="shared" si="0"/>
        <v/>
      </c>
      <c r="I39" s="20"/>
      <c r="L39" s="21" t="s">
        <v>111</v>
      </c>
    </row>
    <row r="40" spans="1:12" ht="19.5" customHeight="1">
      <c r="A40" s="15">
        <v>26</v>
      </c>
      <c r="B40" s="16" t="s">
        <v>112</v>
      </c>
      <c r="C40" s="17" t="s">
        <v>113</v>
      </c>
      <c r="D40" s="17" t="s">
        <v>114</v>
      </c>
      <c r="E40" s="18"/>
      <c r="F40" s="18"/>
      <c r="G40" s="18"/>
      <c r="H40" s="19" t="str">
        <f t="shared" si="0"/>
        <v/>
      </c>
      <c r="I40" s="20"/>
      <c r="L40" s="21" t="s">
        <v>115</v>
      </c>
    </row>
    <row r="41" spans="1:12" ht="19.5" customHeight="1">
      <c r="A41" s="15">
        <v>27</v>
      </c>
      <c r="B41" s="16" t="s">
        <v>116</v>
      </c>
      <c r="C41" s="17" t="s">
        <v>117</v>
      </c>
      <c r="D41" s="17" t="s">
        <v>118</v>
      </c>
      <c r="E41" s="18">
        <v>3</v>
      </c>
      <c r="F41" s="18">
        <v>3.75</v>
      </c>
      <c r="G41" s="18"/>
      <c r="H41" s="19">
        <f t="shared" si="0"/>
        <v>6.75</v>
      </c>
      <c r="I41" s="20"/>
      <c r="L41" s="21" t="s">
        <v>119</v>
      </c>
    </row>
    <row r="42" spans="1:12" ht="19.5" customHeight="1">
      <c r="A42" s="15">
        <v>28</v>
      </c>
      <c r="B42" s="16" t="s">
        <v>120</v>
      </c>
      <c r="C42" s="17" t="s">
        <v>121</v>
      </c>
      <c r="D42" s="17" t="s">
        <v>122</v>
      </c>
      <c r="E42" s="18">
        <v>3</v>
      </c>
      <c r="F42" s="18">
        <v>3.75</v>
      </c>
      <c r="G42" s="18"/>
      <c r="H42" s="19">
        <f t="shared" si="0"/>
        <v>6.75</v>
      </c>
      <c r="I42" s="20"/>
      <c r="L42" s="21" t="s">
        <v>123</v>
      </c>
    </row>
    <row r="43" spans="1:12" ht="19.5" customHeight="1">
      <c r="A43" s="15">
        <v>29</v>
      </c>
      <c r="B43" s="16" t="s">
        <v>124</v>
      </c>
      <c r="C43" s="17" t="s">
        <v>125</v>
      </c>
      <c r="D43" s="17" t="s">
        <v>126</v>
      </c>
      <c r="E43" s="18">
        <v>2.75</v>
      </c>
      <c r="F43" s="18">
        <v>1.5</v>
      </c>
      <c r="G43" s="18">
        <v>4.25</v>
      </c>
      <c r="H43" s="19">
        <f t="shared" si="0"/>
        <v>8.5</v>
      </c>
      <c r="I43" s="20"/>
      <c r="L43" s="21" t="s">
        <v>127</v>
      </c>
    </row>
    <row r="44" spans="1:12" ht="19.5" customHeight="1">
      <c r="A44" s="15">
        <v>30</v>
      </c>
      <c r="B44" s="16" t="s">
        <v>128</v>
      </c>
      <c r="C44" s="17" t="s">
        <v>129</v>
      </c>
      <c r="D44" s="17" t="s">
        <v>130</v>
      </c>
      <c r="E44" s="18">
        <v>0.25</v>
      </c>
      <c r="F44" s="18">
        <v>0.5</v>
      </c>
      <c r="G44" s="18">
        <v>3.25</v>
      </c>
      <c r="H44" s="19">
        <f t="shared" si="0"/>
        <v>4</v>
      </c>
      <c r="I44" s="20"/>
      <c r="L44" s="21" t="s">
        <v>131</v>
      </c>
    </row>
    <row r="45" spans="1:12" ht="19.5" customHeight="1">
      <c r="A45" s="15">
        <v>31</v>
      </c>
      <c r="B45" s="16" t="s">
        <v>132</v>
      </c>
      <c r="C45" s="17" t="s">
        <v>133</v>
      </c>
      <c r="D45" s="17" t="s">
        <v>134</v>
      </c>
      <c r="E45" s="18"/>
      <c r="F45" s="18"/>
      <c r="G45" s="18"/>
      <c r="H45" s="19" t="str">
        <f t="shared" si="0"/>
        <v/>
      </c>
      <c r="I45" s="20"/>
      <c r="L45" s="21" t="s">
        <v>135</v>
      </c>
    </row>
    <row r="46" spans="1:12" ht="19.5" customHeight="1">
      <c r="A46" s="15">
        <v>32</v>
      </c>
      <c r="B46" s="16" t="s">
        <v>136</v>
      </c>
      <c r="C46" s="17" t="s">
        <v>137</v>
      </c>
      <c r="D46" s="17" t="s">
        <v>138</v>
      </c>
      <c r="E46" s="18"/>
      <c r="F46" s="18"/>
      <c r="G46" s="18"/>
      <c r="H46" s="19" t="str">
        <f t="shared" si="0"/>
        <v/>
      </c>
      <c r="I46" s="20"/>
      <c r="L46" s="21" t="s">
        <v>139</v>
      </c>
    </row>
    <row r="47" spans="1:12" ht="19.5" customHeight="1">
      <c r="A47" s="15">
        <v>33</v>
      </c>
      <c r="B47" s="16" t="s">
        <v>140</v>
      </c>
      <c r="C47" s="17" t="s">
        <v>141</v>
      </c>
      <c r="D47" s="17" t="s">
        <v>142</v>
      </c>
      <c r="E47" s="18">
        <v>1.75</v>
      </c>
      <c r="F47" s="18">
        <v>1.5</v>
      </c>
      <c r="G47" s="18"/>
      <c r="H47" s="19">
        <f t="shared" si="0"/>
        <v>3.25</v>
      </c>
      <c r="I47" s="20"/>
      <c r="L47" s="21" t="s">
        <v>143</v>
      </c>
    </row>
    <row r="48" spans="1:12" ht="19.5" customHeight="1">
      <c r="A48" s="15">
        <v>34</v>
      </c>
      <c r="B48" s="16" t="s">
        <v>144</v>
      </c>
      <c r="C48" s="17" t="s">
        <v>145</v>
      </c>
      <c r="D48" s="17" t="s">
        <v>146</v>
      </c>
      <c r="E48" s="18">
        <v>5.5</v>
      </c>
      <c r="F48" s="18">
        <v>5.5</v>
      </c>
      <c r="G48" s="18">
        <v>6</v>
      </c>
      <c r="H48" s="19">
        <f t="shared" si="0"/>
        <v>17</v>
      </c>
      <c r="I48" s="20"/>
      <c r="L48" s="21" t="s">
        <v>147</v>
      </c>
    </row>
    <row r="49" spans="1:12" ht="19.5" customHeight="1">
      <c r="A49" s="22">
        <v>35</v>
      </c>
      <c r="B49" s="23" t="s">
        <v>148</v>
      </c>
      <c r="C49" s="24" t="s">
        <v>149</v>
      </c>
      <c r="D49" s="24" t="s">
        <v>150</v>
      </c>
      <c r="E49" s="25"/>
      <c r="F49" s="25"/>
      <c r="G49" s="25"/>
      <c r="H49" s="26" t="str">
        <f t="shared" si="0"/>
        <v/>
      </c>
      <c r="I49" s="27"/>
      <c r="L49" s="21" t="s">
        <v>151</v>
      </c>
    </row>
    <row r="50" spans="1:12" s="2" customFormat="1" ht="20.100000000000001" customHeight="1">
      <c r="A50" s="85"/>
      <c r="B50" s="85"/>
      <c r="C50" s="85"/>
      <c r="D50" s="85"/>
      <c r="E50" s="85"/>
      <c r="F50" s="85"/>
      <c r="G50" s="85"/>
      <c r="H50" s="85"/>
      <c r="I50" s="85"/>
      <c r="L50" s="1"/>
    </row>
    <row r="51" spans="1:12" s="2" customFormat="1" ht="20.100000000000001" customHeight="1">
      <c r="A51" s="85"/>
      <c r="B51" s="85"/>
      <c r="C51" s="85"/>
      <c r="D51" s="85"/>
      <c r="E51" s="85"/>
      <c r="F51" s="85"/>
      <c r="G51" s="85"/>
      <c r="H51" s="28" t="s">
        <v>152</v>
      </c>
      <c r="I51" s="29"/>
      <c r="L51" s="1"/>
    </row>
    <row r="52" spans="1:12" s="2" customFormat="1" ht="20.100000000000001" customHeight="1">
      <c r="A52" s="85"/>
      <c r="B52" s="85"/>
      <c r="C52" s="85"/>
      <c r="D52" s="85"/>
      <c r="E52" s="85"/>
      <c r="F52" s="85"/>
      <c r="G52" s="85"/>
      <c r="H52" s="86" t="s">
        <v>153</v>
      </c>
      <c r="I52" s="86"/>
      <c r="L52" s="1"/>
    </row>
    <row r="53" spans="1:12" s="2" customFormat="1" ht="20.100000000000001" customHeight="1">
      <c r="A53" s="85"/>
      <c r="B53" s="85"/>
      <c r="C53" s="85"/>
      <c r="D53" s="85"/>
      <c r="E53" s="85"/>
      <c r="F53" s="85"/>
      <c r="G53" s="85"/>
      <c r="H53" s="87"/>
      <c r="I53" s="87"/>
      <c r="L53" s="1"/>
    </row>
    <row r="54" spans="1:12" s="2" customFormat="1" ht="20.100000000000001" customHeight="1">
      <c r="A54" s="88" t="s">
        <v>154</v>
      </c>
      <c r="B54" s="88"/>
      <c r="C54" s="88"/>
      <c r="D54" s="88"/>
      <c r="E54" s="88"/>
      <c r="F54" s="88"/>
      <c r="G54" s="88"/>
      <c r="H54" s="87"/>
      <c r="I54" s="87"/>
      <c r="L54" s="1"/>
    </row>
    <row r="55" spans="1:12" s="2" customFormat="1" ht="19.5" customHeight="1">
      <c r="A55" s="85"/>
      <c r="B55" s="85"/>
      <c r="C55" s="85"/>
      <c r="D55" s="85"/>
      <c r="E55" s="85"/>
      <c r="F55" s="85"/>
      <c r="G55" s="85"/>
      <c r="H55" s="87"/>
      <c r="I55" s="87"/>
      <c r="L55" s="1"/>
    </row>
    <row r="56" spans="1:12" s="1" customFormat="1" ht="24.95" customHeight="1">
      <c r="A56" s="107" t="s">
        <v>155</v>
      </c>
      <c r="B56" s="107"/>
      <c r="C56" s="107"/>
      <c r="D56" s="107"/>
      <c r="E56" s="107"/>
      <c r="F56" s="107"/>
      <c r="G56" s="107"/>
      <c r="H56" s="107"/>
      <c r="I56" s="107"/>
    </row>
    <row r="57" spans="1:12" s="2" customFormat="1" ht="24.95" customHeight="1">
      <c r="A57" s="107" t="s">
        <v>156</v>
      </c>
      <c r="B57" s="107"/>
      <c r="C57" s="107"/>
      <c r="D57" s="107"/>
      <c r="E57" s="107"/>
      <c r="F57" s="107"/>
      <c r="G57" s="107"/>
      <c r="H57" s="107"/>
      <c r="I57" s="107"/>
      <c r="L57" s="1"/>
    </row>
    <row r="58" spans="1:12" s="2" customFormat="1" ht="24.95" customHeight="1">
      <c r="A58" s="3" t="str">
        <f>Config!$C$4</f>
        <v>جامعة محمد خيضر بسكرة</v>
      </c>
      <c r="B58" s="4"/>
      <c r="C58" s="4"/>
      <c r="D58" s="5"/>
      <c r="E58" s="5"/>
      <c r="F58" s="5"/>
      <c r="G58" s="6"/>
      <c r="H58" s="108" t="str">
        <f>"السنة الجامعية : " &amp; Config!$B$7</f>
        <v>السنة الجامعية : 2017 - 2018</v>
      </c>
      <c r="I58" s="108"/>
      <c r="L58" s="1"/>
    </row>
    <row r="59" spans="1:12" s="2" customFormat="1" ht="24.95" customHeight="1">
      <c r="A59" s="7" t="str">
        <f>Config!$B$5 &amp; " "&amp; Config!$C$5</f>
        <v>كلية الآداب و اللغـــات</v>
      </c>
      <c r="B59" s="8"/>
      <c r="C59" s="8"/>
      <c r="D59" s="5"/>
      <c r="E59" s="5"/>
      <c r="F59" s="5"/>
      <c r="G59" s="6"/>
      <c r="H59" s="108" t="str">
        <f>Config!$C$11 &amp; " " &amp; Config!$C$8 &amp; " - " &amp; Config!$C$12</f>
        <v>السنة الأولى ليسانس - السداسي الثاني</v>
      </c>
      <c r="I59" s="108"/>
      <c r="L59" s="1"/>
    </row>
    <row r="60" spans="1:12" s="2" customFormat="1" ht="24.95" customHeight="1">
      <c r="A60" s="9" t="str">
        <f>Config!$B$6 &amp; " "&amp; Config!$C$6</f>
        <v>قسم الآداب و اللغات الأجنبية</v>
      </c>
      <c r="B60" s="8"/>
      <c r="C60" s="8"/>
      <c r="D60" s="5"/>
      <c r="E60" s="5"/>
      <c r="F60" s="5"/>
      <c r="G60" s="6"/>
      <c r="H60" s="108" t="str">
        <f>Config!$C$9</f>
        <v>.</v>
      </c>
      <c r="I60" s="108"/>
      <c r="L60" s="1"/>
    </row>
    <row r="61" spans="1:12" s="2" customFormat="1" ht="9.9499999999999993" customHeight="1">
      <c r="A61" s="87"/>
      <c r="B61" s="87"/>
      <c r="C61" s="87"/>
      <c r="D61" s="87"/>
      <c r="E61" s="87"/>
      <c r="F61" s="87"/>
      <c r="G61" s="87"/>
      <c r="H61" s="87"/>
      <c r="I61" s="87"/>
      <c r="L61" s="1"/>
    </row>
    <row r="62" spans="1:12" s="2" customFormat="1" ht="24.95" customHeight="1">
      <c r="A62" s="102" t="s">
        <v>157</v>
      </c>
      <c r="B62" s="102"/>
      <c r="C62" s="102"/>
      <c r="D62" s="102"/>
      <c r="E62" s="102"/>
      <c r="F62" s="102"/>
      <c r="G62" s="102"/>
      <c r="H62" s="102"/>
      <c r="I62" s="102"/>
      <c r="L62" s="1"/>
    </row>
    <row r="63" spans="1:12" s="2" customFormat="1" ht="5.0999999999999996" customHeight="1">
      <c r="A63" s="103"/>
      <c r="B63" s="103"/>
      <c r="C63" s="103"/>
      <c r="D63" s="103"/>
      <c r="E63" s="103"/>
      <c r="F63" s="103"/>
      <c r="G63" s="103"/>
      <c r="H63" s="103"/>
      <c r="I63" s="103"/>
      <c r="L63" s="1"/>
    </row>
    <row r="64" spans="1:12" s="2" customFormat="1" ht="20.100000000000001" customHeight="1">
      <c r="A64" s="8" t="s">
        <v>158</v>
      </c>
      <c r="B64" s="104" t="s">
        <v>293</v>
      </c>
      <c r="C64" s="104"/>
      <c r="D64" s="105" t="str">
        <f>"المقياس : " &amp; Config!$C$10</f>
        <v>المقياس : Phonétique corrective et arti2</v>
      </c>
      <c r="E64" s="105"/>
      <c r="F64" s="105"/>
      <c r="G64" s="105"/>
      <c r="H64" s="106" t="str">
        <f>IF(Config!$C$13 = "", "الفوج : " &amp; Config!$C$14,"المجموعة : " &amp; Config!$C$13 &amp; "  -  الفوج : " &amp; Config!$C$14)</f>
        <v>الفوج : 15</v>
      </c>
      <c r="I64" s="106"/>
      <c r="L64" s="1"/>
    </row>
    <row r="65" spans="1:12" s="2" customFormat="1" ht="5.0999999999999996" customHeight="1">
      <c r="A65" s="87"/>
      <c r="B65" s="87"/>
      <c r="C65" s="87"/>
      <c r="D65" s="87"/>
      <c r="E65" s="87"/>
      <c r="F65" s="87"/>
      <c r="G65" s="87"/>
      <c r="H65" s="87"/>
      <c r="I65" s="87"/>
      <c r="L65" s="1"/>
    </row>
    <row r="66" spans="1:12" s="2" customFormat="1" ht="20.100000000000001" customHeight="1">
      <c r="A66" s="89" t="s">
        <v>159</v>
      </c>
      <c r="B66" s="92" t="s">
        <v>160</v>
      </c>
      <c r="C66" s="95" t="s">
        <v>161</v>
      </c>
      <c r="D66" s="95" t="s">
        <v>162</v>
      </c>
      <c r="E66" s="98" t="str">
        <f>"اختبار المعارف ( " &amp; Config!$C$15 &amp; " )"</f>
        <v>اختبار المعارف ( الأعمال الموجهـة )</v>
      </c>
      <c r="F66" s="98"/>
      <c r="G66" s="98"/>
      <c r="H66" s="98"/>
      <c r="I66" s="99" t="s">
        <v>163</v>
      </c>
      <c r="L66" s="81" t="s">
        <v>164</v>
      </c>
    </row>
    <row r="67" spans="1:12" s="2" customFormat="1" ht="48" customHeight="1">
      <c r="A67" s="90"/>
      <c r="B67" s="93"/>
      <c r="C67" s="96"/>
      <c r="D67" s="96"/>
      <c r="E67" s="10" t="str">
        <f>Config!$C$16</f>
        <v>نقطة التقييم الأول</v>
      </c>
      <c r="F67" s="10" t="str">
        <f>Config!$C$17</f>
        <v>نقطة التقييم الثاني</v>
      </c>
      <c r="G67" s="10" t="str">
        <f>Config!$C$18</f>
        <v>نقطة التقييم الثالث</v>
      </c>
      <c r="H67" s="11" t="s">
        <v>165</v>
      </c>
      <c r="I67" s="100"/>
      <c r="L67" s="81"/>
    </row>
    <row r="68" spans="1:12" s="2" customFormat="1" ht="20.100000000000001" customHeight="1">
      <c r="A68" s="91"/>
      <c r="B68" s="94"/>
      <c r="C68" s="97"/>
      <c r="D68" s="97"/>
      <c r="E68" s="12" t="str">
        <f>". / " &amp; Config!$B$16</f>
        <v>. / 6</v>
      </c>
      <c r="F68" s="12" t="str">
        <f>". / " &amp; Config!$B$17</f>
        <v>. / 6</v>
      </c>
      <c r="G68" s="12" t="str">
        <f>". / " &amp; Config!$B$18</f>
        <v>. / 8</v>
      </c>
      <c r="H68" s="13" t="s">
        <v>166</v>
      </c>
      <c r="I68" s="101"/>
      <c r="L68" s="81"/>
    </row>
    <row r="69" spans="1:12" s="2" customFormat="1" ht="3" customHeight="1">
      <c r="A69" s="82"/>
      <c r="B69" s="83"/>
      <c r="C69" s="83"/>
      <c r="D69" s="83"/>
      <c r="E69" s="83"/>
      <c r="F69" s="83"/>
      <c r="G69" s="83"/>
      <c r="H69" s="83"/>
      <c r="I69" s="84"/>
      <c r="L69" s="14"/>
    </row>
    <row r="70" spans="1:12" ht="19.5" customHeight="1">
      <c r="A70" s="15">
        <v>36</v>
      </c>
      <c r="B70" s="16" t="s">
        <v>167</v>
      </c>
      <c r="C70" s="17" t="s">
        <v>168</v>
      </c>
      <c r="D70" s="17" t="s">
        <v>169</v>
      </c>
      <c r="E70" s="18"/>
      <c r="F70" s="18"/>
      <c r="G70" s="18"/>
      <c r="H70" s="19" t="str">
        <f>IF(AND(ISBLANK(E70),ISBLANK(F70),ISBLANK(G70)), "", E70+F70+G70)</f>
        <v/>
      </c>
      <c r="I70" s="20"/>
      <c r="L70" s="21" t="s">
        <v>170</v>
      </c>
    </row>
    <row r="71" spans="1:12" ht="19.5" customHeight="1">
      <c r="A71" s="15">
        <v>37</v>
      </c>
      <c r="B71" s="16" t="s">
        <v>171</v>
      </c>
      <c r="C71" s="17" t="s">
        <v>172</v>
      </c>
      <c r="D71" s="17" t="s">
        <v>173</v>
      </c>
      <c r="E71" s="18">
        <v>2.5</v>
      </c>
      <c r="F71" s="18">
        <v>2</v>
      </c>
      <c r="G71" s="18">
        <v>2</v>
      </c>
      <c r="H71" s="19">
        <f>IF(AND(ISBLANK(E71),ISBLANK(F71),ISBLANK(G71)), "", E71+F71+G71)</f>
        <v>6.5</v>
      </c>
      <c r="I71" s="20"/>
      <c r="L71" s="21" t="s">
        <v>174</v>
      </c>
    </row>
    <row r="72" spans="1:12" ht="19.5" customHeight="1">
      <c r="A72" s="15">
        <v>38</v>
      </c>
      <c r="B72" s="16" t="s">
        <v>175</v>
      </c>
      <c r="C72" s="17" t="s">
        <v>176</v>
      </c>
      <c r="D72" s="17" t="s">
        <v>177</v>
      </c>
      <c r="E72" s="18">
        <v>2</v>
      </c>
      <c r="F72" s="18">
        <v>3</v>
      </c>
      <c r="G72" s="18">
        <v>3</v>
      </c>
      <c r="H72" s="19">
        <f>IF(AND(ISBLANK(E72),ISBLANK(F72),ISBLANK(G72)),"",E72+F72+G72)</f>
        <v>8</v>
      </c>
      <c r="I72" s="20"/>
      <c r="L72" s="21" t="s">
        <v>178</v>
      </c>
    </row>
    <row r="73" spans="1:12" ht="19.5" customHeight="1">
      <c r="A73" s="15">
        <v>39</v>
      </c>
      <c r="B73" s="16" t="s">
        <v>179</v>
      </c>
      <c r="C73" s="17" t="s">
        <v>180</v>
      </c>
      <c r="D73" s="17" t="s">
        <v>181</v>
      </c>
      <c r="E73" s="18"/>
      <c r="F73" s="18"/>
      <c r="G73" s="18"/>
      <c r="H73" s="19" t="str">
        <f>IF(AND(ISBLANK(E73),ISBLANK(F73),ISBLANK(G73)),"",E73+F73+G73)</f>
        <v/>
      </c>
      <c r="I73" s="20"/>
      <c r="L73" s="21" t="s">
        <v>182</v>
      </c>
    </row>
    <row r="74" spans="1:12" ht="19.5" customHeight="1">
      <c r="A74" s="15">
        <v>40</v>
      </c>
      <c r="B74" s="16" t="s">
        <v>183</v>
      </c>
      <c r="C74" s="17" t="s">
        <v>184</v>
      </c>
      <c r="D74" s="17" t="s">
        <v>185</v>
      </c>
      <c r="E74" s="18">
        <v>2</v>
      </c>
      <c r="F74" s="18">
        <v>1.25</v>
      </c>
      <c r="G74" s="18">
        <v>3</v>
      </c>
      <c r="H74" s="19">
        <f>IF(AND(ISBLANK(E74),ISBLANK(F74),ISBLANK(G74)),"",E74+F74+G74)</f>
        <v>6.25</v>
      </c>
      <c r="I74" s="20"/>
      <c r="L74" s="21" t="s">
        <v>186</v>
      </c>
    </row>
    <row r="75" spans="1:12" ht="19.5" customHeight="1">
      <c r="A75" s="15">
        <v>41</v>
      </c>
      <c r="B75" s="16" t="s">
        <v>187</v>
      </c>
      <c r="C75" s="17" t="s">
        <v>188</v>
      </c>
      <c r="D75" s="17" t="s">
        <v>189</v>
      </c>
      <c r="E75" s="18"/>
      <c r="F75" s="18"/>
      <c r="G75" s="18"/>
      <c r="H75" s="19" t="str">
        <f>IF(AND(ISBLANK(E75),ISBLANK(F75),ISBLANK(G75)),"",E75+F75+G75)</f>
        <v/>
      </c>
      <c r="I75" s="20"/>
      <c r="L75" s="21" t="s">
        <v>190</v>
      </c>
    </row>
    <row r="76" spans="1:12" ht="19.5" customHeight="1">
      <c r="A76" s="15">
        <v>42</v>
      </c>
      <c r="B76" s="16" t="s">
        <v>191</v>
      </c>
      <c r="C76" s="17" t="s">
        <v>192</v>
      </c>
      <c r="D76" s="17" t="s">
        <v>193</v>
      </c>
      <c r="E76" s="18"/>
      <c r="F76" s="18"/>
      <c r="G76" s="18"/>
      <c r="H76" s="19" t="str">
        <f>IF(AND(ISBLANK(E76),ISBLANK(F76),ISBLANK(G76)),"",E76+F76+G76)</f>
        <v/>
      </c>
      <c r="I76" s="20"/>
      <c r="L76" s="21" t="s">
        <v>194</v>
      </c>
    </row>
    <row r="77" spans="1:12" ht="19.5" customHeight="1">
      <c r="A77" s="80"/>
      <c r="B77" s="80"/>
      <c r="C77" s="80"/>
      <c r="D77" s="80"/>
      <c r="E77" s="80"/>
      <c r="F77" s="80"/>
      <c r="G77" s="80"/>
      <c r="H77" s="80"/>
      <c r="I77" s="80"/>
    </row>
    <row r="78" spans="1:12" ht="19.5" customHeight="1"/>
    <row r="79" spans="1:12" ht="19.5" customHeight="1"/>
    <row r="80" spans="1:12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spans="1:12" ht="19.5" customHeight="1"/>
    <row r="98" spans="1:12" ht="19.5" customHeight="1"/>
    <row r="99" spans="1:12" ht="19.5" customHeight="1"/>
    <row r="100" spans="1:12" ht="19.5" customHeight="1"/>
    <row r="101" spans="1:12" ht="19.5" customHeight="1"/>
    <row r="102" spans="1:12" ht="19.5" customHeight="1"/>
    <row r="103" spans="1:12" ht="19.5" customHeight="1"/>
    <row r="104" spans="1:12" ht="19.5" customHeight="1"/>
    <row r="105" spans="1:12" s="2" customFormat="1" ht="20.100000000000001" customHeight="1">
      <c r="A105" s="85"/>
      <c r="B105" s="85"/>
      <c r="C105" s="85"/>
      <c r="D105" s="85"/>
      <c r="E105" s="85"/>
      <c r="F105" s="85"/>
      <c r="G105" s="85"/>
      <c r="H105" s="85"/>
      <c r="I105" s="85"/>
      <c r="L105" s="1"/>
    </row>
    <row r="106" spans="1:12" s="2" customFormat="1" ht="20.100000000000001" customHeight="1">
      <c r="A106" s="85"/>
      <c r="B106" s="85"/>
      <c r="C106" s="85"/>
      <c r="D106" s="85"/>
      <c r="E106" s="85"/>
      <c r="F106" s="85"/>
      <c r="G106" s="85"/>
      <c r="H106" s="28" t="s">
        <v>195</v>
      </c>
      <c r="I106" s="29"/>
      <c r="L106" s="1"/>
    </row>
    <row r="107" spans="1:12" s="2" customFormat="1" ht="20.100000000000001" customHeight="1">
      <c r="A107" s="85"/>
      <c r="B107" s="85"/>
      <c r="C107" s="85"/>
      <c r="D107" s="85"/>
      <c r="E107" s="85"/>
      <c r="F107" s="85"/>
      <c r="G107" s="85"/>
      <c r="H107" s="86" t="s">
        <v>196</v>
      </c>
      <c r="I107" s="86"/>
      <c r="L107" s="1"/>
    </row>
    <row r="108" spans="1:12" s="2" customFormat="1" ht="20.100000000000001" customHeight="1">
      <c r="A108" s="85"/>
      <c r="B108" s="85"/>
      <c r="C108" s="85"/>
      <c r="D108" s="85"/>
      <c r="E108" s="85"/>
      <c r="F108" s="85"/>
      <c r="G108" s="85"/>
      <c r="H108" s="87"/>
      <c r="I108" s="87"/>
      <c r="L108" s="1"/>
    </row>
    <row r="109" spans="1:12" s="2" customFormat="1" ht="20.100000000000001" customHeight="1">
      <c r="A109" s="88" t="s">
        <v>197</v>
      </c>
      <c r="B109" s="88"/>
      <c r="C109" s="88"/>
      <c r="D109" s="88"/>
      <c r="E109" s="88"/>
      <c r="F109" s="88"/>
      <c r="G109" s="88"/>
      <c r="H109" s="87"/>
      <c r="I109" s="87"/>
      <c r="L109" s="1"/>
    </row>
    <row r="110" spans="1:12" s="2" customFormat="1" ht="19.5" customHeight="1">
      <c r="A110" s="85"/>
      <c r="B110" s="85"/>
      <c r="C110" s="85"/>
      <c r="D110" s="85"/>
      <c r="E110" s="85"/>
      <c r="F110" s="5"/>
      <c r="G110" s="5"/>
      <c r="H110" s="87"/>
      <c r="I110" s="87"/>
      <c r="L110" s="1"/>
    </row>
  </sheetData>
  <sheetProtection password="DCEA" sheet="1" objects="1" scenarios="1"/>
  <mergeCells count="52">
    <mergeCell ref="A1:I1"/>
    <mergeCell ref="A2:I2"/>
    <mergeCell ref="H3:I3"/>
    <mergeCell ref="H4:I4"/>
    <mergeCell ref="H5:I5"/>
    <mergeCell ref="A6:I6"/>
    <mergeCell ref="A7:I7"/>
    <mergeCell ref="A8:I8"/>
    <mergeCell ref="B9:C9"/>
    <mergeCell ref="D9:G9"/>
    <mergeCell ref="H9:I9"/>
    <mergeCell ref="A10:I10"/>
    <mergeCell ref="A11:A13"/>
    <mergeCell ref="B11:B13"/>
    <mergeCell ref="C11:C13"/>
    <mergeCell ref="D11:D13"/>
    <mergeCell ref="E11:H11"/>
    <mergeCell ref="I11:I13"/>
    <mergeCell ref="L11:L13"/>
    <mergeCell ref="A14:I14"/>
    <mergeCell ref="A50:I50"/>
    <mergeCell ref="A51:G53"/>
    <mergeCell ref="H52:I52"/>
    <mergeCell ref="H53:I55"/>
    <mergeCell ref="A54:G54"/>
    <mergeCell ref="A55:G55"/>
    <mergeCell ref="A56:I56"/>
    <mergeCell ref="A57:I57"/>
    <mergeCell ref="H58:I58"/>
    <mergeCell ref="H59:I59"/>
    <mergeCell ref="H60:I60"/>
    <mergeCell ref="A61:I61"/>
    <mergeCell ref="A62:I62"/>
    <mergeCell ref="A63:I63"/>
    <mergeCell ref="B64:C64"/>
    <mergeCell ref="D64:G64"/>
    <mergeCell ref="H64:I64"/>
    <mergeCell ref="A65:I65"/>
    <mergeCell ref="A66:A68"/>
    <mergeCell ref="B66:B68"/>
    <mergeCell ref="C66:C68"/>
    <mergeCell ref="D66:D68"/>
    <mergeCell ref="E66:H66"/>
    <mergeCell ref="I66:I68"/>
    <mergeCell ref="L66:L68"/>
    <mergeCell ref="A69:I69"/>
    <mergeCell ref="A105:I105"/>
    <mergeCell ref="A106:G108"/>
    <mergeCell ref="H107:I107"/>
    <mergeCell ref="H108:I110"/>
    <mergeCell ref="A109:G109"/>
    <mergeCell ref="A110:E110"/>
  </mergeCells>
  <printOptions horizontalCentered="1"/>
  <pageMargins left="0.39370078740157488" right="0.39370078740157488" top="0" bottom="0" header="0" footer="0"/>
  <pageSetup paperSize="9" scale="76" orientation="portrait"/>
  <headerFooter>
    <oddFooter>&amp;Lصفحة : &amp;P\&amp;N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C14" sqref="C14"/>
    </sheetView>
  </sheetViews>
  <sheetFormatPr defaultColWidth="13.140625" defaultRowHeight="20.100000000000001" customHeight="1"/>
  <cols>
    <col min="1" max="1" width="19.42578125" style="2" customWidth="1"/>
    <col min="2" max="3" width="20.7109375" style="2" customWidth="1"/>
    <col min="4" max="4" width="13.7109375" style="2" customWidth="1"/>
    <col min="5" max="5" width="12.7109375" style="2" customWidth="1"/>
    <col min="6" max="6" width="24.28515625" style="2" customWidth="1"/>
    <col min="7" max="7" width="12.85546875" style="2" customWidth="1"/>
    <col min="8" max="8" width="18.42578125" style="2" customWidth="1"/>
  </cols>
  <sheetData>
    <row r="1" spans="1:8" s="1" customFormat="1" ht="20.100000000000001" customHeight="1">
      <c r="A1" s="109" t="s">
        <v>198</v>
      </c>
      <c r="B1" s="110"/>
      <c r="C1" s="111"/>
      <c r="G1" s="30" t="s">
        <v>199</v>
      </c>
      <c r="H1" s="31" t="s">
        <v>200</v>
      </c>
    </row>
    <row r="2" spans="1:8" s="1" customFormat="1" ht="20.100000000000001" customHeight="1">
      <c r="A2" s="32" t="s">
        <v>201</v>
      </c>
      <c r="B2" s="33" t="s">
        <v>202</v>
      </c>
      <c r="C2" s="34"/>
      <c r="G2" s="35" t="s">
        <v>203</v>
      </c>
      <c r="H2" s="36" t="s">
        <v>204</v>
      </c>
    </row>
    <row r="3" spans="1:8" s="1" customFormat="1" ht="20.100000000000001" customHeight="1">
      <c r="A3" s="32" t="s">
        <v>205</v>
      </c>
      <c r="B3" s="33" t="s">
        <v>206</v>
      </c>
      <c r="C3" s="34"/>
      <c r="G3" s="35" t="s">
        <v>207</v>
      </c>
      <c r="H3" s="36" t="s">
        <v>208</v>
      </c>
    </row>
    <row r="4" spans="1:8" s="1" customFormat="1" ht="20.100000000000001" customHeight="1">
      <c r="A4" s="32" t="s">
        <v>209</v>
      </c>
      <c r="B4" s="37"/>
      <c r="C4" s="38" t="s">
        <v>210</v>
      </c>
      <c r="G4" s="35" t="s">
        <v>211</v>
      </c>
      <c r="H4" s="36" t="s">
        <v>212</v>
      </c>
    </row>
    <row r="5" spans="1:8" s="1" customFormat="1" ht="20.100000000000001" customHeight="1">
      <c r="A5" s="32" t="s">
        <v>213</v>
      </c>
      <c r="B5" s="39" t="s">
        <v>214</v>
      </c>
      <c r="C5" s="38" t="s">
        <v>215</v>
      </c>
      <c r="G5" s="35" t="s">
        <v>216</v>
      </c>
      <c r="H5" s="36" t="s">
        <v>217</v>
      </c>
    </row>
    <row r="6" spans="1:8" s="1" customFormat="1" ht="20.100000000000001" customHeight="1">
      <c r="A6" s="32" t="s">
        <v>218</v>
      </c>
      <c r="B6" s="39" t="s">
        <v>219</v>
      </c>
      <c r="C6" s="34" t="s">
        <v>220</v>
      </c>
      <c r="G6" s="35" t="s">
        <v>221</v>
      </c>
      <c r="H6" s="36" t="s">
        <v>222</v>
      </c>
    </row>
    <row r="7" spans="1:8" s="1" customFormat="1" ht="20.100000000000001" customHeight="1">
      <c r="A7" s="32" t="s">
        <v>223</v>
      </c>
      <c r="B7" s="40" t="s">
        <v>224</v>
      </c>
      <c r="C7" s="41">
        <v>2017</v>
      </c>
      <c r="G7" s="35" t="s">
        <v>225</v>
      </c>
      <c r="H7" s="36" t="s">
        <v>226</v>
      </c>
    </row>
    <row r="8" spans="1:8" s="1" customFormat="1" ht="20.100000000000001" customHeight="1">
      <c r="A8" s="42" t="s">
        <v>227</v>
      </c>
      <c r="B8" s="43" t="s">
        <v>228</v>
      </c>
      <c r="C8" s="34" t="s">
        <v>229</v>
      </c>
      <c r="G8" s="35" t="s">
        <v>230</v>
      </c>
      <c r="H8" s="36" t="s">
        <v>231</v>
      </c>
    </row>
    <row r="9" spans="1:8" s="1" customFormat="1" ht="20.100000000000001" customHeight="1">
      <c r="A9" s="42" t="s">
        <v>232</v>
      </c>
      <c r="B9" s="43" t="s">
        <v>233</v>
      </c>
      <c r="C9" s="34" t="s">
        <v>234</v>
      </c>
      <c r="G9" s="44" t="s">
        <v>235</v>
      </c>
      <c r="H9" s="45" t="s">
        <v>236</v>
      </c>
    </row>
    <row r="10" spans="1:8" s="1" customFormat="1" ht="20.100000000000001" customHeight="1">
      <c r="A10" s="42" t="s">
        <v>237</v>
      </c>
      <c r="B10" s="43" t="s">
        <v>238</v>
      </c>
      <c r="C10" s="33" t="s">
        <v>239</v>
      </c>
      <c r="D10" s="46" t="s">
        <v>240</v>
      </c>
    </row>
    <row r="11" spans="1:8" s="1" customFormat="1" ht="20.100000000000001" customHeight="1">
      <c r="A11" s="42" t="s">
        <v>241</v>
      </c>
      <c r="B11" s="47">
        <v>1</v>
      </c>
      <c r="C11" s="33" t="s">
        <v>242</v>
      </c>
      <c r="D11" s="48" t="s">
        <v>243</v>
      </c>
    </row>
    <row r="12" spans="1:8" s="1" customFormat="1" ht="20.100000000000001" customHeight="1">
      <c r="A12" s="42" t="s">
        <v>244</v>
      </c>
      <c r="B12" s="47">
        <v>2</v>
      </c>
      <c r="C12" s="49" t="s">
        <v>245</v>
      </c>
      <c r="D12" s="48" t="s">
        <v>246</v>
      </c>
    </row>
    <row r="13" spans="1:8" s="1" customFormat="1" ht="20.100000000000001" customHeight="1">
      <c r="A13" s="42" t="s">
        <v>247</v>
      </c>
      <c r="B13" s="47">
        <v>3</v>
      </c>
      <c r="C13" s="50" t="str">
        <f>IF(B13=1,T($D$10),IF(B13=2,T($D$11), IF(B13=3,T($D$12), IF(B13=4,T($D$13), IF(B13=5,T($D$14), IF(B13=6,T($D$15), IF(B13=7,T($D$16), IF(B13=8,T($D$17), ""))))))))</f>
        <v/>
      </c>
      <c r="D13" s="51" t="s">
        <v>248</v>
      </c>
    </row>
    <row r="14" spans="1:8" s="1" customFormat="1" ht="20.100000000000001" customHeight="1">
      <c r="A14" s="42" t="s">
        <v>249</v>
      </c>
      <c r="B14" s="47">
        <v>15</v>
      </c>
      <c r="C14" s="52">
        <f>IF(B14&lt;10, "0"&amp;B14, B14)</f>
        <v>15</v>
      </c>
      <c r="D14" s="48" t="s">
        <v>250</v>
      </c>
    </row>
    <row r="15" spans="1:8" s="1" customFormat="1" ht="20.100000000000001" customHeight="1">
      <c r="A15" s="42" t="s">
        <v>251</v>
      </c>
      <c r="B15" s="43" t="s">
        <v>252</v>
      </c>
      <c r="C15" s="33" t="s">
        <v>253</v>
      </c>
      <c r="D15" s="48" t="s">
        <v>254</v>
      </c>
    </row>
    <row r="16" spans="1:8" s="1" customFormat="1" ht="20.100000000000001" customHeight="1">
      <c r="A16" s="42" t="s">
        <v>255</v>
      </c>
      <c r="B16" s="43" t="s">
        <v>256</v>
      </c>
      <c r="C16" s="33" t="s">
        <v>257</v>
      </c>
      <c r="D16" s="48" t="s">
        <v>258</v>
      </c>
    </row>
    <row r="17" spans="1:4" s="1" customFormat="1" ht="20.100000000000001" customHeight="1">
      <c r="A17" s="42" t="s">
        <v>259</v>
      </c>
      <c r="B17" s="43" t="s">
        <v>260</v>
      </c>
      <c r="C17" s="33" t="s">
        <v>261</v>
      </c>
      <c r="D17" s="53" t="s">
        <v>262</v>
      </c>
    </row>
    <row r="18" spans="1:4" s="1" customFormat="1" ht="20.100000000000001" customHeight="1">
      <c r="A18" s="42" t="s">
        <v>263</v>
      </c>
      <c r="B18" s="43" t="s">
        <v>264</v>
      </c>
      <c r="C18" s="34" t="s">
        <v>265</v>
      </c>
    </row>
    <row r="19" spans="1:4" s="1" customFormat="1" ht="20.100000000000001" customHeight="1">
      <c r="A19" s="54" t="s">
        <v>266</v>
      </c>
      <c r="B19" s="55"/>
      <c r="C19" s="56"/>
    </row>
    <row r="20" spans="1:4" s="1" customFormat="1" ht="20.100000000000001" customHeight="1">
      <c r="A20" s="54" t="s">
        <v>267</v>
      </c>
      <c r="B20" s="55"/>
      <c r="C20" s="56"/>
    </row>
    <row r="21" spans="1:4" s="1" customFormat="1" ht="20.100000000000001" customHeight="1">
      <c r="A21" s="42" t="s">
        <v>268</v>
      </c>
      <c r="B21" s="47">
        <v>42</v>
      </c>
      <c r="C21" s="41"/>
    </row>
    <row r="22" spans="1:4" s="1" customFormat="1" ht="20.100000000000001" customHeight="1">
      <c r="A22" s="57"/>
      <c r="B22" s="58"/>
    </row>
    <row r="23" spans="1:4" ht="15"/>
    <row r="24" spans="1:4" ht="15"/>
    <row r="25" spans="1:4" ht="15"/>
    <row r="26" spans="1:4" ht="15"/>
    <row r="27" spans="1:4" ht="15"/>
    <row r="28" spans="1:4" ht="15"/>
    <row r="29" spans="1:4" s="1" customFormat="1" ht="20.100000000000001" customHeight="1">
      <c r="A29" s="112" t="s">
        <v>269</v>
      </c>
      <c r="B29" s="113"/>
      <c r="C29" s="114"/>
    </row>
    <row r="30" spans="1:4" s="1" customFormat="1" ht="20.100000000000001" customHeight="1">
      <c r="A30" s="59"/>
      <c r="B30" s="60" t="s">
        <v>270</v>
      </c>
      <c r="C30" s="61" t="s">
        <v>271</v>
      </c>
    </row>
    <row r="31" spans="1:4" s="1" customFormat="1" ht="20.100000000000001" customHeight="1">
      <c r="A31" s="62" t="s">
        <v>272</v>
      </c>
      <c r="B31" s="63">
        <v>35</v>
      </c>
      <c r="C31" s="64">
        <v>35</v>
      </c>
    </row>
    <row r="32" spans="1:4" s="1" customFormat="1" ht="20.100000000000001" customHeight="1">
      <c r="A32" s="62" t="s">
        <v>273</v>
      </c>
      <c r="B32" s="63">
        <v>1</v>
      </c>
      <c r="C32" s="64">
        <v>56</v>
      </c>
    </row>
    <row r="33" spans="1:3" s="1" customFormat="1" ht="20.100000000000001" customHeight="1">
      <c r="A33" s="62" t="s">
        <v>274</v>
      </c>
      <c r="B33" s="63">
        <v>55</v>
      </c>
      <c r="C33" s="64">
        <v>110</v>
      </c>
    </row>
    <row r="34" spans="1:3" s="1" customFormat="1" ht="20.100000000000001" customHeight="1">
      <c r="A34" s="65" t="s">
        <v>275</v>
      </c>
      <c r="B34" s="66">
        <v>1</v>
      </c>
      <c r="C34" s="67">
        <v>1</v>
      </c>
    </row>
    <row r="35" spans="1:3" s="1" customFormat="1" ht="20.100000000000001" customHeight="1">
      <c r="A35" s="65" t="s">
        <v>276</v>
      </c>
      <c r="B35" s="68">
        <v>9</v>
      </c>
      <c r="C35" s="69">
        <v>9</v>
      </c>
    </row>
    <row r="36" spans="1:3" s="1" customFormat="1" ht="20.100000000000001" customHeight="1">
      <c r="A36" s="62" t="s">
        <v>277</v>
      </c>
      <c r="B36" s="63">
        <v>15</v>
      </c>
      <c r="C36" s="64">
        <v>70</v>
      </c>
    </row>
    <row r="37" spans="1:3" s="1" customFormat="1" ht="20.100000000000001" customHeight="1">
      <c r="A37" s="65" t="s">
        <v>278</v>
      </c>
      <c r="B37" s="66">
        <v>49</v>
      </c>
      <c r="C37" s="67">
        <v>104</v>
      </c>
    </row>
    <row r="38" spans="1:3" s="1" customFormat="1" ht="20.100000000000001" customHeight="1">
      <c r="A38" s="65" t="s">
        <v>279</v>
      </c>
      <c r="B38" s="68">
        <v>1</v>
      </c>
      <c r="C38" s="69">
        <v>1</v>
      </c>
    </row>
    <row r="39" spans="1:3" s="1" customFormat="1" ht="20.100000000000001" customHeight="1">
      <c r="A39" s="65" t="s">
        <v>280</v>
      </c>
      <c r="B39" s="68">
        <v>9</v>
      </c>
      <c r="C39" s="69">
        <v>9</v>
      </c>
    </row>
    <row r="40" spans="1:3" s="1" customFormat="1" ht="20.100000000000001" customHeight="1">
      <c r="A40" s="65" t="s">
        <v>281</v>
      </c>
      <c r="B40" s="66">
        <v>1</v>
      </c>
      <c r="C40" s="67">
        <v>1</v>
      </c>
    </row>
    <row r="41" spans="1:3" s="1" customFormat="1" ht="20.100000000000001" customHeight="1">
      <c r="A41" s="65" t="s">
        <v>282</v>
      </c>
      <c r="B41" s="66">
        <v>2</v>
      </c>
      <c r="C41" s="67">
        <v>2</v>
      </c>
    </row>
    <row r="42" spans="1:3" s="1" customFormat="1" ht="20.100000000000001" customHeight="1">
      <c r="A42" s="65" t="s">
        <v>283</v>
      </c>
      <c r="B42" s="66">
        <v>3</v>
      </c>
      <c r="C42" s="67">
        <v>3</v>
      </c>
    </row>
    <row r="43" spans="1:3" s="1" customFormat="1" ht="20.100000000000001" customHeight="1">
      <c r="A43" s="65" t="s">
        <v>284</v>
      </c>
      <c r="B43" s="66">
        <v>4</v>
      </c>
      <c r="C43" s="67">
        <v>4</v>
      </c>
    </row>
    <row r="44" spans="1:3" s="1" customFormat="1" ht="20.100000000000001" customHeight="1">
      <c r="A44" s="70" t="s">
        <v>285</v>
      </c>
      <c r="B44" s="66">
        <v>5</v>
      </c>
      <c r="C44" s="67">
        <v>5</v>
      </c>
    </row>
    <row r="45" spans="1:3" s="1" customFormat="1" ht="20.100000000000001" customHeight="1">
      <c r="A45" s="70" t="s">
        <v>286</v>
      </c>
      <c r="B45" s="66">
        <v>6</v>
      </c>
      <c r="C45" s="67">
        <v>6</v>
      </c>
    </row>
    <row r="46" spans="1:3" s="1" customFormat="1" ht="20.100000000000001" customHeight="1">
      <c r="A46" s="70" t="s">
        <v>287</v>
      </c>
      <c r="B46" s="66">
        <v>7</v>
      </c>
      <c r="C46" s="67">
        <v>7</v>
      </c>
    </row>
    <row r="47" spans="1:3" s="1" customFormat="1" ht="20.100000000000001" customHeight="1">
      <c r="A47" s="71" t="s">
        <v>288</v>
      </c>
      <c r="B47" s="72">
        <v>0</v>
      </c>
      <c r="C47" s="73">
        <v>0</v>
      </c>
    </row>
    <row r="48" spans="1:3" s="1" customFormat="1" ht="20.100000000000001" customHeight="1">
      <c r="A48" s="71" t="s">
        <v>289</v>
      </c>
      <c r="B48" s="72">
        <v>0</v>
      </c>
      <c r="C48" s="73">
        <v>0</v>
      </c>
    </row>
    <row r="49" spans="1:3" s="1" customFormat="1" ht="20.100000000000001" customHeight="1">
      <c r="A49" s="74" t="s">
        <v>290</v>
      </c>
      <c r="B49" s="75">
        <v>8</v>
      </c>
      <c r="C49" s="76">
        <v>8</v>
      </c>
    </row>
    <row r="50" spans="1:3" s="1" customFormat="1" ht="20.100000000000001" customHeight="1">
      <c r="A50" s="70" t="s">
        <v>291</v>
      </c>
      <c r="B50" s="68">
        <v>12</v>
      </c>
      <c r="C50" s="69">
        <v>12</v>
      </c>
    </row>
    <row r="51" spans="1:3" s="1" customFormat="1" ht="20.100000000000001" customHeight="1">
      <c r="A51" s="77" t="s">
        <v>292</v>
      </c>
      <c r="B51" s="78">
        <v>79</v>
      </c>
      <c r="C51" s="79">
        <v>79</v>
      </c>
    </row>
  </sheetData>
  <sheetProtection password="DCEA" sheet="1" objects="1" scenarios="1"/>
  <mergeCells count="2">
    <mergeCell ref="A1:C1"/>
    <mergeCell ref="A29:C29"/>
  </mergeCells>
  <pageMargins left="0.70000000000000007" right="0.7000000000000000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Results</vt:lpstr>
      <vt:lpstr>Config</vt:lpstr>
      <vt:lpstr>Results!Print_Area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bougo</cp:lastModifiedBy>
  <dcterms:modified xsi:type="dcterms:W3CDTF">2018-05-16T20:22:55Z</dcterms:modified>
</cp:coreProperties>
</file>