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8100" activeTab="2"/>
  </bookViews>
  <sheets>
    <sheet name="Grand test" sheetId="1" r:id="rId1"/>
    <sheet name="Période 1" sheetId="2" r:id="rId2"/>
    <sheet name="Période 2" sheetId="3" r:id="rId3"/>
    <sheet name="Période 3" sheetId="4" r:id="rId4"/>
    <sheet name="Période 4" sheetId="5" r:id="rId5"/>
    <sheet name="Période 5" sheetId="6" r:id="rId6"/>
    <sheet name="Feuil2" sheetId="7" r:id="rId7"/>
    <sheet name="Feuil3" sheetId="8" r:id="rId8"/>
  </sheets>
  <definedNames/>
  <calcPr fullCalcOnLoad="1"/>
</workbook>
</file>

<file path=xl/sharedStrings.xml><?xml version="1.0" encoding="utf-8"?>
<sst xmlns="http://schemas.openxmlformats.org/spreadsheetml/2006/main" count="34" uniqueCount="9">
  <si>
    <t>Valeurs col 1</t>
  </si>
  <si>
    <t>Valeurs col 2</t>
  </si>
  <si>
    <t>col 2</t>
  </si>
  <si>
    <t>col 1</t>
  </si>
  <si>
    <t>Réponses</t>
  </si>
  <si>
    <t>Période 1 - CM1</t>
  </si>
  <si>
    <t>Période 3 - CM1</t>
  </si>
  <si>
    <t>Période 5 - CM1</t>
  </si>
  <si>
    <t>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</si>
</sst>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0&quot;)&quot;\ "/>
    <numFmt numFmtId="166" formatCode="#,##0.0_ ;\-#,##0.0\ "/>
    <numFmt numFmtId="167" formatCode="#,##0.00_ ;\-#,##0.00\ "/>
    <numFmt numFmtId="168" formatCode="[$-40C]dddd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Rounded MT Bold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8"/>
      <name val="Bauhaus 93"/>
      <family val="5"/>
    </font>
    <font>
      <sz val="10"/>
      <color indexed="8"/>
      <name val="Arial Rounded MT Bold"/>
      <family val="2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Rounded MT Bold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Bauhaus 93"/>
      <family val="5"/>
    </font>
    <font>
      <sz val="10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dotted"/>
      <right/>
      <top/>
      <bottom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textRotation="90"/>
    </xf>
    <xf numFmtId="0" fontId="0" fillId="0" borderId="11" xfId="0" applyBorder="1" applyAlignment="1">
      <alignment/>
    </xf>
    <xf numFmtId="165" fontId="47" fillId="0" borderId="0" xfId="0" applyNumberFormat="1" applyFont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165" fontId="48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164" fontId="0" fillId="0" borderId="10" xfId="45" applyNumberFormat="1" applyFont="1" applyBorder="1" applyAlignment="1">
      <alignment horizontal="center"/>
    </xf>
    <xf numFmtId="164" fontId="0" fillId="0" borderId="0" xfId="45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46" fillId="0" borderId="0" xfId="0" applyFont="1" applyBorder="1" applyAlignment="1">
      <alignment horizontal="center" textRotation="90"/>
    </xf>
    <xf numFmtId="0" fontId="50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164" fontId="0" fillId="0" borderId="10" xfId="45" applyNumberFormat="1" applyFont="1" applyBorder="1" applyAlignment="1">
      <alignment horizontal="center"/>
    </xf>
    <xf numFmtId="164" fontId="0" fillId="0" borderId="0" xfId="45" applyNumberFormat="1" applyFont="1" applyBorder="1" applyAlignment="1">
      <alignment horizontal="center"/>
    </xf>
    <xf numFmtId="165" fontId="47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165" fontId="4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24" fillId="0" borderId="10" xfId="45" applyNumberFormat="1" applyFont="1" applyBorder="1" applyAlignment="1">
      <alignment horizontal="center"/>
    </xf>
    <xf numFmtId="164" fontId="24" fillId="0" borderId="0" xfId="45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0" xfId="45" applyNumberFormat="1" applyFont="1" applyBorder="1" applyAlignment="1">
      <alignment horizontal="center"/>
    </xf>
    <xf numFmtId="0" fontId="24" fillId="0" borderId="0" xfId="45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0" fontId="0" fillId="0" borderId="10" xfId="45" applyNumberFormat="1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165" fontId="52" fillId="0" borderId="0" xfId="0" applyNumberFormat="1" applyFont="1" applyFill="1" applyBorder="1" applyAlignment="1">
      <alignment horizontal="center"/>
    </xf>
    <xf numFmtId="165" fontId="52" fillId="0" borderId="12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02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8562975"/>
          <a:ext cx="12477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1152525</xdr:colOff>
      <xdr:row>33</xdr:row>
      <xdr:rowOff>66675</xdr:rowOff>
    </xdr:from>
    <xdr:ext cx="942975" cy="523875"/>
    <xdr:sp>
      <xdr:nvSpPr>
        <xdr:cNvPr id="3" name="ZoneTexte 3"/>
        <xdr:cNvSpPr txBox="1">
          <a:spLocks noChangeArrowheads="1"/>
        </xdr:cNvSpPr>
      </xdr:nvSpPr>
      <xdr:spPr>
        <a:xfrm>
          <a:off x="3800475" y="8896350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oneCellAnchor>
  <xdr:oneCellAnchor>
    <xdr:from>
      <xdr:col>5</xdr:col>
      <xdr:colOff>647700</xdr:colOff>
      <xdr:row>0</xdr:row>
      <xdr:rowOff>76200</xdr:rowOff>
    </xdr:from>
    <xdr:ext cx="400050" cy="514350"/>
    <xdr:sp>
      <xdr:nvSpPr>
        <xdr:cNvPr id="4" name="ZoneTexte 4"/>
        <xdr:cNvSpPr txBox="1">
          <a:spLocks noChangeArrowheads="1"/>
        </xdr:cNvSpPr>
      </xdr:nvSpPr>
      <xdr:spPr>
        <a:xfrm rot="5400000">
          <a:off x="5191125" y="76200"/>
          <a:ext cx="400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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02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8562975"/>
          <a:ext cx="12477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1152525</xdr:colOff>
      <xdr:row>33</xdr:row>
      <xdr:rowOff>66675</xdr:rowOff>
    </xdr:from>
    <xdr:ext cx="942975" cy="523875"/>
    <xdr:sp>
      <xdr:nvSpPr>
        <xdr:cNvPr id="3" name="ZoneTexte 3"/>
        <xdr:cNvSpPr txBox="1">
          <a:spLocks noChangeArrowheads="1"/>
        </xdr:cNvSpPr>
      </xdr:nvSpPr>
      <xdr:spPr>
        <a:xfrm>
          <a:off x="3800475" y="8896350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oneCellAnchor>
  <xdr:oneCellAnchor>
    <xdr:from>
      <xdr:col>5</xdr:col>
      <xdr:colOff>647700</xdr:colOff>
      <xdr:row>0</xdr:row>
      <xdr:rowOff>76200</xdr:rowOff>
    </xdr:from>
    <xdr:ext cx="400050" cy="514350"/>
    <xdr:sp>
      <xdr:nvSpPr>
        <xdr:cNvPr id="4" name="ZoneTexte 4"/>
        <xdr:cNvSpPr txBox="1">
          <a:spLocks noChangeArrowheads="1"/>
        </xdr:cNvSpPr>
      </xdr:nvSpPr>
      <xdr:spPr>
        <a:xfrm rot="5400000">
          <a:off x="5191125" y="76200"/>
          <a:ext cx="400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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32</xdr:row>
      <xdr:rowOff>9525</xdr:rowOff>
    </xdr:from>
    <xdr:to>
      <xdr:col>3</xdr:col>
      <xdr:colOff>257175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02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8562975"/>
          <a:ext cx="12477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1152525</xdr:colOff>
      <xdr:row>33</xdr:row>
      <xdr:rowOff>66675</xdr:rowOff>
    </xdr:from>
    <xdr:ext cx="942975" cy="523875"/>
    <xdr:sp>
      <xdr:nvSpPr>
        <xdr:cNvPr id="3" name="ZoneTexte 3"/>
        <xdr:cNvSpPr txBox="1">
          <a:spLocks noChangeArrowheads="1"/>
        </xdr:cNvSpPr>
      </xdr:nvSpPr>
      <xdr:spPr>
        <a:xfrm>
          <a:off x="3800475" y="8896350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oneCellAnchor>
  <xdr:oneCellAnchor>
    <xdr:from>
      <xdr:col>5</xdr:col>
      <xdr:colOff>647700</xdr:colOff>
      <xdr:row>0</xdr:row>
      <xdr:rowOff>0</xdr:rowOff>
    </xdr:from>
    <xdr:ext cx="400050" cy="514350"/>
    <xdr:sp>
      <xdr:nvSpPr>
        <xdr:cNvPr id="4" name="ZoneTexte 4"/>
        <xdr:cNvSpPr txBox="1">
          <a:spLocks noChangeArrowheads="1"/>
        </xdr:cNvSpPr>
      </xdr:nvSpPr>
      <xdr:spPr>
        <a:xfrm rot="5400000">
          <a:off x="5191125" y="0"/>
          <a:ext cx="400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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6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32</xdr:row>
      <xdr:rowOff>9525</xdr:rowOff>
    </xdr:from>
    <xdr:to>
      <xdr:col>3</xdr:col>
      <xdr:colOff>219075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97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8562975"/>
          <a:ext cx="12477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1152525</xdr:colOff>
      <xdr:row>33</xdr:row>
      <xdr:rowOff>66675</xdr:rowOff>
    </xdr:from>
    <xdr:ext cx="942975" cy="523875"/>
    <xdr:sp>
      <xdr:nvSpPr>
        <xdr:cNvPr id="3" name="ZoneTexte 3"/>
        <xdr:cNvSpPr txBox="1">
          <a:spLocks noChangeArrowheads="1"/>
        </xdr:cNvSpPr>
      </xdr:nvSpPr>
      <xdr:spPr>
        <a:xfrm>
          <a:off x="3848100" y="8896350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oneCellAnchor>
  <xdr:oneCellAnchor>
    <xdr:from>
      <xdr:col>5</xdr:col>
      <xdr:colOff>428625</xdr:colOff>
      <xdr:row>0</xdr:row>
      <xdr:rowOff>0</xdr:rowOff>
    </xdr:from>
    <xdr:ext cx="400050" cy="514350"/>
    <xdr:sp>
      <xdr:nvSpPr>
        <xdr:cNvPr id="4" name="ZoneTexte 4"/>
        <xdr:cNvSpPr txBox="1">
          <a:spLocks noChangeArrowheads="1"/>
        </xdr:cNvSpPr>
      </xdr:nvSpPr>
      <xdr:spPr>
        <a:xfrm rot="5400000">
          <a:off x="5019675" y="0"/>
          <a:ext cx="400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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6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32</xdr:row>
      <xdr:rowOff>9525</xdr:rowOff>
    </xdr:from>
    <xdr:to>
      <xdr:col>3</xdr:col>
      <xdr:colOff>219075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97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8562975"/>
          <a:ext cx="12477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1152525</xdr:colOff>
      <xdr:row>33</xdr:row>
      <xdr:rowOff>66675</xdr:rowOff>
    </xdr:from>
    <xdr:ext cx="942975" cy="523875"/>
    <xdr:sp>
      <xdr:nvSpPr>
        <xdr:cNvPr id="3" name="ZoneTexte 3"/>
        <xdr:cNvSpPr txBox="1">
          <a:spLocks noChangeArrowheads="1"/>
        </xdr:cNvSpPr>
      </xdr:nvSpPr>
      <xdr:spPr>
        <a:xfrm>
          <a:off x="3848100" y="8896350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oneCellAnchor>
  <xdr:oneCellAnchor>
    <xdr:from>
      <xdr:col>5</xdr:col>
      <xdr:colOff>428625</xdr:colOff>
      <xdr:row>0</xdr:row>
      <xdr:rowOff>47625</xdr:rowOff>
    </xdr:from>
    <xdr:ext cx="400050" cy="514350"/>
    <xdr:sp>
      <xdr:nvSpPr>
        <xdr:cNvPr id="4" name="ZoneTexte 4"/>
        <xdr:cNvSpPr txBox="1">
          <a:spLocks noChangeArrowheads="1"/>
        </xdr:cNvSpPr>
      </xdr:nvSpPr>
      <xdr:spPr>
        <a:xfrm rot="5400000">
          <a:off x="5019675" y="47625"/>
          <a:ext cx="400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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6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32</xdr:row>
      <xdr:rowOff>9525</xdr:rowOff>
    </xdr:from>
    <xdr:to>
      <xdr:col>3</xdr:col>
      <xdr:colOff>219075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648700"/>
          <a:ext cx="20097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285750</xdr:colOff>
      <xdr:row>31</xdr:row>
      <xdr:rowOff>114300</xdr:rowOff>
    </xdr:from>
    <xdr:to>
      <xdr:col>4</xdr:col>
      <xdr:colOff>1200150</xdr:colOff>
      <xdr:row>37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8562975"/>
          <a:ext cx="12477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1152525</xdr:colOff>
      <xdr:row>33</xdr:row>
      <xdr:rowOff>66675</xdr:rowOff>
    </xdr:from>
    <xdr:ext cx="942975" cy="523875"/>
    <xdr:sp>
      <xdr:nvSpPr>
        <xdr:cNvPr id="3" name="ZoneTexte 3"/>
        <xdr:cNvSpPr txBox="1">
          <a:spLocks noChangeArrowheads="1"/>
        </xdr:cNvSpPr>
      </xdr:nvSpPr>
      <xdr:spPr>
        <a:xfrm>
          <a:off x="3848100" y="8896350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oneCellAnchor>
  <xdr:oneCellAnchor>
    <xdr:from>
      <xdr:col>5</xdr:col>
      <xdr:colOff>428625</xdr:colOff>
      <xdr:row>0</xdr:row>
      <xdr:rowOff>104775</xdr:rowOff>
    </xdr:from>
    <xdr:ext cx="400050" cy="514350"/>
    <xdr:sp>
      <xdr:nvSpPr>
        <xdr:cNvPr id="4" name="ZoneTexte 4"/>
        <xdr:cNvSpPr txBox="1">
          <a:spLocks noChangeArrowheads="1"/>
        </xdr:cNvSpPr>
      </xdr:nvSpPr>
      <xdr:spPr>
        <a:xfrm rot="5400000">
          <a:off x="5019675" y="104775"/>
          <a:ext cx="400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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5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85725</xdr:colOff>
      <xdr:row>2</xdr:row>
      <xdr:rowOff>9525</xdr:rowOff>
    </xdr:to>
    <xdr:pic>
      <xdr:nvPicPr>
        <xdr:cNvPr id="6" name="Image 5" descr="chronome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1430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6"/>
  <sheetViews>
    <sheetView showGridLines="0" zoomScalePageLayoutView="80" workbookViewId="0" topLeftCell="A1">
      <selection activeCell="A5" sqref="A5"/>
    </sheetView>
  </sheetViews>
  <sheetFormatPr defaultColWidth="11.421875" defaultRowHeight="15"/>
  <cols>
    <col min="1" max="1" width="4.7109375" style="9" customWidth="1"/>
    <col min="2" max="2" width="25.00390625" style="30" customWidth="1"/>
    <col min="3" max="3" width="5.00390625" style="30" customWidth="1"/>
    <col min="4" max="4" width="5.00390625" style="37" customWidth="1"/>
    <col min="5" max="5" width="28.421875" style="30" customWidth="1"/>
    <col min="6" max="6" width="10.00390625" style="30" customWidth="1"/>
    <col min="7" max="7" width="1.28515625" style="30" customWidth="1"/>
    <col min="8" max="8" width="7.421875" style="30" customWidth="1"/>
    <col min="9" max="9" width="1.1484375" style="30" hidden="1" customWidth="1"/>
    <col min="10" max="10" width="1.57421875" style="30" hidden="1" customWidth="1"/>
    <col min="11" max="11" width="8.57421875" style="30" customWidth="1"/>
    <col min="12" max="13" width="2.421875" style="31" hidden="1" customWidth="1"/>
    <col min="14" max="15" width="6.28125" style="31" hidden="1" customWidth="1"/>
    <col min="16" max="16" width="8.8515625" style="30" hidden="1" customWidth="1"/>
    <col min="17" max="18" width="7.57421875" style="30" hidden="1" customWidth="1"/>
    <col min="19" max="16384" width="11.421875" style="30" customWidth="1"/>
  </cols>
  <sheetData>
    <row r="1" spans="1:15" ht="15">
      <c r="A1" s="48"/>
      <c r="B1" s="49"/>
      <c r="C1" s="49"/>
      <c r="D1" s="50"/>
      <c r="E1" s="49"/>
      <c r="F1" s="64" t="str">
        <f>"Série "&amp;O1</f>
        <v>Série 21</v>
      </c>
      <c r="G1" s="49"/>
      <c r="N1" s="30">
        <f ca="1">RAND()</f>
        <v>0.02055375045440533</v>
      </c>
      <c r="O1" s="31">
        <f>ROUND(+N1*1000,0)</f>
        <v>21</v>
      </c>
    </row>
    <row r="2" spans="1:11" ht="27.75" customHeight="1">
      <c r="A2" s="68" t="str">
        <f>"Super défi CM1 : 50 calculs en 5 minutes"</f>
        <v>Super défi CM1 : 50 calculs en 5 minutes</v>
      </c>
      <c r="B2" s="68"/>
      <c r="C2" s="68"/>
      <c r="D2" s="68"/>
      <c r="E2" s="68"/>
      <c r="F2" s="68"/>
      <c r="G2" s="51"/>
      <c r="H2" s="69" t="str">
        <f>"série "&amp;O1</f>
        <v>série 21</v>
      </c>
      <c r="I2" s="69"/>
      <c r="J2" s="69"/>
      <c r="K2" s="69"/>
    </row>
    <row r="3" spans="1:9" ht="15">
      <c r="A3" s="70"/>
      <c r="B3" s="70"/>
      <c r="C3" s="70"/>
      <c r="D3" s="70"/>
      <c r="E3" s="70"/>
      <c r="F3" s="71"/>
      <c r="G3" s="52"/>
      <c r="H3" s="41"/>
      <c r="I3" s="41"/>
    </row>
    <row r="4" spans="1:15" ht="15">
      <c r="A4" s="53"/>
      <c r="B4" s="54"/>
      <c r="C4" s="54"/>
      <c r="D4" s="55"/>
      <c r="E4" s="54"/>
      <c r="F4" s="54"/>
      <c r="G4" s="52"/>
      <c r="H4" s="72" t="s">
        <v>4</v>
      </c>
      <c r="I4" s="72"/>
      <c r="J4" s="72"/>
      <c r="K4" s="72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2" t="s">
        <v>0</v>
      </c>
      <c r="O5" s="13"/>
      <c r="Q5" s="57" t="s">
        <v>1</v>
      </c>
      <c r="R5" s="31"/>
    </row>
    <row r="6" spans="1:18" ht="22.5" customHeight="1">
      <c r="A6" s="14">
        <v>1</v>
      </c>
      <c r="B6" s="38" t="str">
        <f>N6&amp;" x "&amp;O6&amp;" = ____"</f>
        <v>8 x 7 = ____</v>
      </c>
      <c r="C6" s="39"/>
      <c r="D6" s="22">
        <v>26</v>
      </c>
      <c r="E6" s="38" t="str">
        <f>Q6&amp;" : "&amp;R6&amp;" ? q= ____ r=____"</f>
        <v>83 : 9 ? q= ____ r=____</v>
      </c>
      <c r="F6" s="38"/>
      <c r="G6" s="44"/>
      <c r="H6" s="46">
        <f>+N6*O6</f>
        <v>56</v>
      </c>
      <c r="I6" s="47"/>
      <c r="J6" s="47"/>
      <c r="K6" s="46" t="str">
        <f>"q="&amp;+INT(Q6/R6)&amp;" r="&amp;(Q6-R6*INT(Q6/R6))</f>
        <v>q=9 r=2</v>
      </c>
      <c r="L6" s="30"/>
      <c r="M6" s="30"/>
      <c r="N6" s="31">
        <f ca="1">_XLL.ALEA.ENTRE.BORNES(2,8)</f>
        <v>8</v>
      </c>
      <c r="O6" s="31">
        <f ca="1">_XLL.ALEA.ENTRE.BORNES(6,9)</f>
        <v>7</v>
      </c>
      <c r="Q6" s="31">
        <f ca="1">+R6*_XLL.ALEA.ENTRE.BORNES(2,9)+_XLL.ALEA.ENTRE.BORNES(1,R6-1)</f>
        <v>83</v>
      </c>
      <c r="R6" s="31">
        <f ca="1">_XLL.ALEA.ENTRE.BORNES(2,9)</f>
        <v>9</v>
      </c>
    </row>
    <row r="7" spans="1:18" ht="22.5" customHeight="1">
      <c r="A7" s="14">
        <v>2</v>
      </c>
      <c r="B7" s="38" t="str">
        <f>N7+O7&amp;" pour aller à "&amp;N7+10&amp;" : ____"</f>
        <v>64 pour aller à 70 : ____</v>
      </c>
      <c r="C7" s="39"/>
      <c r="D7" s="22">
        <v>27</v>
      </c>
      <c r="E7" s="38" t="str">
        <f>Q7&amp;" x 20 = ____"</f>
        <v>56 x 20 = ____</v>
      </c>
      <c r="F7" s="38"/>
      <c r="G7" s="44"/>
      <c r="H7" s="46">
        <f>10-O7</f>
        <v>6</v>
      </c>
      <c r="I7" s="47"/>
      <c r="J7" s="47"/>
      <c r="K7" s="46">
        <f>+Q7*20</f>
        <v>1120</v>
      </c>
      <c r="L7" s="30"/>
      <c r="M7" s="30"/>
      <c r="N7" s="31">
        <f ca="1">_XLL.ALEA.ENTRE.BORNES(1,9)*10</f>
        <v>60</v>
      </c>
      <c r="O7" s="31">
        <f ca="1">_XLL.ALEA.ENTRE.BORNES(0,9)</f>
        <v>4</v>
      </c>
      <c r="Q7" s="31">
        <f ca="1">_XLL.ALEA.ENTRE.BORNES(11,99)</f>
        <v>56</v>
      </c>
      <c r="R7" s="31"/>
    </row>
    <row r="8" spans="1:18" ht="22.5" customHeight="1">
      <c r="A8" s="14">
        <v>3</v>
      </c>
      <c r="B8" s="38" t="str">
        <f>N8&amp;" + "&amp;O8&amp;" = ____"</f>
        <v>77 + 90 = ____</v>
      </c>
      <c r="C8" s="39"/>
      <c r="D8" s="22">
        <v>28</v>
      </c>
      <c r="E8" s="38" t="str">
        <f>+Q8&amp;" x 25 = ____"</f>
        <v>4 x 25 = ____</v>
      </c>
      <c r="F8" s="38"/>
      <c r="G8" s="44"/>
      <c r="H8" s="46">
        <f>+N8+O8</f>
        <v>167</v>
      </c>
      <c r="I8" s="47"/>
      <c r="J8" s="47"/>
      <c r="K8" s="46">
        <f>+Q8*25</f>
        <v>100</v>
      </c>
      <c r="L8" s="30"/>
      <c r="M8" s="30"/>
      <c r="N8" s="31">
        <f ca="1">_XLL.ALEA.ENTRE.BORNES(21,99)</f>
        <v>77</v>
      </c>
      <c r="O8" s="31">
        <f ca="1">_XLL.ALEA.ENTRE.BORNES(1,9)*10</f>
        <v>90</v>
      </c>
      <c r="Q8" s="31">
        <f ca="1">_XLL.ALEA.ENTRE.BORNES(2,9)</f>
        <v>4</v>
      </c>
      <c r="R8" s="31"/>
    </row>
    <row r="9" spans="1:18" ht="22.5" customHeight="1">
      <c r="A9" s="14">
        <v>4</v>
      </c>
      <c r="B9" s="38" t="str">
        <f>N9*100+O9&amp;" + ____ = "&amp;(N9+1)*100</f>
        <v>790 + ____ = 800</v>
      </c>
      <c r="C9" s="39"/>
      <c r="D9" s="22">
        <v>29</v>
      </c>
      <c r="E9" s="38" t="str">
        <f>Q9&amp;" - "&amp;R9&amp;" = ____"</f>
        <v>143 - 30 = ____</v>
      </c>
      <c r="F9" s="38"/>
      <c r="G9" s="44"/>
      <c r="H9" s="46">
        <f>100-O9</f>
        <v>10</v>
      </c>
      <c r="I9" s="47"/>
      <c r="J9" s="47"/>
      <c r="K9" s="46">
        <f>+Q9-R9</f>
        <v>113</v>
      </c>
      <c r="L9" s="30"/>
      <c r="M9" s="30"/>
      <c r="N9" s="31">
        <f ca="1">_XLL.ALEA.ENTRE.BORNES(1,9)</f>
        <v>7</v>
      </c>
      <c r="O9" s="31">
        <f ca="1">_XLL.ALEA.ENTRE.BORNES(1,9)*10</f>
        <v>90</v>
      </c>
      <c r="Q9" s="31">
        <f ca="1">_XLL.ALEA.ENTRE.BORNES(100,999)</f>
        <v>143</v>
      </c>
      <c r="R9" s="31">
        <f ca="1">_XLL.ALEA.ENTRE.BORNES(2,9)*10</f>
        <v>30</v>
      </c>
    </row>
    <row r="10" spans="1:18" ht="22.5" customHeight="1">
      <c r="A10" s="14">
        <v>5</v>
      </c>
      <c r="B10" s="38" t="str">
        <f>+N10&amp;" x 10 = ____"</f>
        <v>5 x 10 = ____</v>
      </c>
      <c r="C10" s="39"/>
      <c r="D10" s="22">
        <v>30</v>
      </c>
      <c r="E10" s="38" t="str">
        <f>Q10&amp;" : "&amp;R10&amp;" ? q= ____ r=____"</f>
        <v>65 : 9 ? q= ____ r=____</v>
      </c>
      <c r="F10" s="38"/>
      <c r="G10" s="44"/>
      <c r="H10" s="46">
        <f>+N10*10</f>
        <v>50</v>
      </c>
      <c r="I10" s="47"/>
      <c r="J10" s="47"/>
      <c r="K10" s="46" t="str">
        <f>"q="&amp;+INT(Q10/R10)&amp;" r="&amp;(Q10-R10*INT(Q10/R10))</f>
        <v>q=7 r=2</v>
      </c>
      <c r="L10" s="30"/>
      <c r="M10" s="30"/>
      <c r="N10" s="31">
        <f ca="1">_XLL.ALEA.ENTRE.BORNES(5,12)</f>
        <v>5</v>
      </c>
      <c r="Q10" s="31">
        <f ca="1">+R10*_XLL.ALEA.ENTRE.BORNES(2,9)+_XLL.ALEA.ENTRE.BORNES(1,R10-1)</f>
        <v>65</v>
      </c>
      <c r="R10" s="31">
        <f ca="1">_XLL.ALEA.ENTRE.BORNES(2,9)</f>
        <v>9</v>
      </c>
    </row>
    <row r="11" spans="1:18" ht="22.5" customHeight="1">
      <c r="A11" s="14">
        <v>6</v>
      </c>
      <c r="B11" s="38" t="str">
        <f>"Le double de "&amp;N11*10&amp;" est : ____"</f>
        <v>Le double de 50 est : ____</v>
      </c>
      <c r="C11" s="39"/>
      <c r="D11" s="22">
        <v>31</v>
      </c>
      <c r="E11" s="38" t="str">
        <f>"La moitié de "&amp;Q11&amp;" est : ____"</f>
        <v>La moitié de 440 est : ____</v>
      </c>
      <c r="F11" s="38"/>
      <c r="G11" s="44"/>
      <c r="H11" s="46">
        <f>+N11*20</f>
        <v>100</v>
      </c>
      <c r="I11" s="46"/>
      <c r="J11" s="46"/>
      <c r="K11" s="46">
        <f>+Q11/2</f>
        <v>220</v>
      </c>
      <c r="L11" s="30"/>
      <c r="M11" s="30"/>
      <c r="N11" s="31">
        <f ca="1">_XLL.ALEA.ENTRE.BORNES(5,12)</f>
        <v>5</v>
      </c>
      <c r="Q11" s="31">
        <f ca="1">_XLL.ALEA.ENTRE.BORNES(11,49)*10</f>
        <v>440</v>
      </c>
      <c r="R11" s="31"/>
    </row>
    <row r="12" spans="1:18" ht="22.5" customHeight="1">
      <c r="A12" s="14">
        <v>7</v>
      </c>
      <c r="B12" s="38" t="str">
        <f>N12&amp;" x ____ = "&amp;O12*N12</f>
        <v>9 x ____ = 63</v>
      </c>
      <c r="C12" s="39"/>
      <c r="D12" s="22">
        <v>32</v>
      </c>
      <c r="E12" s="38" t="str">
        <f>+Q12&amp;" x 10 = ____"</f>
        <v>30 x 10 = ____</v>
      </c>
      <c r="F12" s="38"/>
      <c r="G12" s="44"/>
      <c r="H12" s="46">
        <f>+O12</f>
        <v>7</v>
      </c>
      <c r="I12" s="47"/>
      <c r="J12" s="47"/>
      <c r="K12" s="46">
        <f>+Q12*10</f>
        <v>300</v>
      </c>
      <c r="L12" s="30"/>
      <c r="M12" s="30"/>
      <c r="N12" s="31">
        <f>+N6+1</f>
        <v>9</v>
      </c>
      <c r="O12" s="31">
        <f ca="1">_XLL.ALEA.ENTRE.BORNES(6,9)</f>
        <v>7</v>
      </c>
      <c r="Q12" s="31">
        <f ca="1">_XLL.ALEA.ENTRE.BORNES(1,9)*10</f>
        <v>30</v>
      </c>
      <c r="R12" s="31">
        <f ca="1">_XLL.ALEA.ENTRE.BORNES(0,9)</f>
        <v>4</v>
      </c>
    </row>
    <row r="13" spans="1:18" ht="22.5" customHeight="1">
      <c r="A13" s="14">
        <v>8</v>
      </c>
      <c r="B13" s="38" t="str">
        <f>N13&amp;" x 11 = ____"</f>
        <v>5 x 11 = ____</v>
      </c>
      <c r="C13" s="39"/>
      <c r="D13" s="22">
        <v>33</v>
      </c>
      <c r="E13" s="38" t="str">
        <f>Q13/10&amp;" pour aller à "&amp;(INT(Q13/10)+1&amp;" : ____")</f>
        <v>2,4 pour aller à 3 : ____</v>
      </c>
      <c r="F13" s="38"/>
      <c r="G13" s="44"/>
      <c r="H13" s="46">
        <f>+N13*11</f>
        <v>55</v>
      </c>
      <c r="I13" s="47"/>
      <c r="J13" s="47"/>
      <c r="K13" s="65">
        <f>1-(Q13/10-INT(Q13/10))</f>
        <v>0.6000000000000001</v>
      </c>
      <c r="L13" s="30"/>
      <c r="M13" s="30"/>
      <c r="N13" s="31">
        <f ca="1">_XLL.ALEA.ENTRE.BORNES(2,9)</f>
        <v>5</v>
      </c>
      <c r="Q13" s="31">
        <f ca="1">_XLL.ALEA.ENTRE.BORNES(0,9)*10+_XLL.ALEA.ENTRE.BORNES(1,9)</f>
        <v>24</v>
      </c>
      <c r="R13" s="31"/>
    </row>
    <row r="14" spans="1:18" ht="22.5" customHeight="1">
      <c r="A14" s="14">
        <v>9</v>
      </c>
      <c r="B14" s="38" t="str">
        <f>"Le double de "&amp;N14&amp;" est : ____"</f>
        <v>Le double de 30 est : ____</v>
      </c>
      <c r="C14" s="39"/>
      <c r="D14" s="22">
        <v>34</v>
      </c>
      <c r="E14" s="38" t="str">
        <f>+Q14*10&amp;" x "&amp;R14&amp;" = ____"</f>
        <v>50 x 6 = ____</v>
      </c>
      <c r="F14" s="38"/>
      <c r="G14" s="44"/>
      <c r="H14" s="46">
        <f>+N14*2</f>
        <v>60</v>
      </c>
      <c r="I14" s="47"/>
      <c r="J14" s="47"/>
      <c r="K14" s="46">
        <f>+Q14*R14*10</f>
        <v>300</v>
      </c>
      <c r="L14" s="30"/>
      <c r="M14" s="30"/>
      <c r="N14" s="31">
        <f ca="1">_XLL.ALEA.ENTRE.BORNES(11,99)</f>
        <v>30</v>
      </c>
      <c r="Q14" s="31">
        <f ca="1">_XLL.ALEA.ENTRE.BORNES(2,9)</f>
        <v>5</v>
      </c>
      <c r="R14" s="31">
        <f ca="1">_XLL.ALEA.ENTRE.BORNES(2,9)</f>
        <v>6</v>
      </c>
    </row>
    <row r="15" spans="1:18" ht="22.5" customHeight="1">
      <c r="A15" s="14">
        <v>10</v>
      </c>
      <c r="B15" s="38" t="str">
        <f>N15*100+O15&amp;" pour aller à "&amp;(N15+1)*100&amp;" : ____"</f>
        <v>568 pour aller à 600 : ____</v>
      </c>
      <c r="C15" s="39"/>
      <c r="D15" s="22">
        <v>35</v>
      </c>
      <c r="E15" s="38" t="str">
        <f>Q15&amp;" : 10 = ____"</f>
        <v>95 : 10 = ____</v>
      </c>
      <c r="F15" s="38"/>
      <c r="G15" s="44"/>
      <c r="H15" s="46">
        <f>100-O15</f>
        <v>32</v>
      </c>
      <c r="I15" s="47"/>
      <c r="J15" s="47"/>
      <c r="K15" s="65">
        <f>+Q15/10</f>
        <v>9.5</v>
      </c>
      <c r="L15" s="30"/>
      <c r="M15" s="30"/>
      <c r="N15" s="31">
        <f ca="1">_XLL.ALEA.ENTRE.BORNES(1,9)</f>
        <v>5</v>
      </c>
      <c r="O15" s="31">
        <f ca="1">_XLL.ALEA.ENTRE.BORNES(1,99)</f>
        <v>68</v>
      </c>
      <c r="Q15" s="31">
        <f ca="1">_XLL.ALEA.ENTRE.BORNES(0,9)*10+_XLL.ALEA.ENTRE.BORNES(1,9)</f>
        <v>95</v>
      </c>
      <c r="R15" s="31"/>
    </row>
    <row r="16" spans="1:18" ht="22.5" customHeight="1">
      <c r="A16" s="14">
        <v>11</v>
      </c>
      <c r="B16" s="38" t="str">
        <f>"La moitié de "&amp;N16&amp;" est : ____"</f>
        <v>La moitié de 39 est : ____</v>
      </c>
      <c r="C16" s="39"/>
      <c r="D16" s="22">
        <v>36</v>
      </c>
      <c r="E16" s="38" t="str">
        <f>Q16&amp;" x ____ = "&amp;R16*Q16</f>
        <v>8 x ____ = 40</v>
      </c>
      <c r="F16" s="38"/>
      <c r="G16" s="44"/>
      <c r="H16" s="65">
        <f>+N16/2</f>
        <v>19.5</v>
      </c>
      <c r="I16" s="47"/>
      <c r="J16" s="47"/>
      <c r="K16" s="46">
        <f>+R16</f>
        <v>5</v>
      </c>
      <c r="L16" s="30"/>
      <c r="M16" s="30"/>
      <c r="N16" s="31">
        <f ca="1">_XLL.ALEA.ENTRE.BORNES(11,49)*2+1</f>
        <v>39</v>
      </c>
      <c r="Q16" s="31">
        <f ca="1">_XLL.ALEA.ENTRE.BORNES(6,9)</f>
        <v>8</v>
      </c>
      <c r="R16" s="31">
        <f ca="1">_XLL.ALEA.ENTRE.BORNES(2,9)</f>
        <v>5</v>
      </c>
    </row>
    <row r="17" spans="1:18" ht="22.5" customHeight="1">
      <c r="A17" s="14">
        <v>12</v>
      </c>
      <c r="B17" s="38" t="str">
        <f>N17/10&amp;" + "&amp;O17/10&amp;" = ____"</f>
        <v>2,8 + 10 = ____</v>
      </c>
      <c r="C17" s="39"/>
      <c r="D17" s="22">
        <v>37</v>
      </c>
      <c r="E17" s="38" t="str">
        <f>Q17&amp;" x "&amp;R17&amp;" = ____"</f>
        <v>5 x 7 = ____</v>
      </c>
      <c r="F17" s="38"/>
      <c r="G17" s="44"/>
      <c r="H17" s="65">
        <f>+(N17+O17)/10</f>
        <v>12.8</v>
      </c>
      <c r="I17" s="47"/>
      <c r="J17" s="47"/>
      <c r="K17" s="46">
        <f>+Q17*R17</f>
        <v>35</v>
      </c>
      <c r="L17" s="30"/>
      <c r="M17" s="30"/>
      <c r="N17" s="31">
        <f ca="1">_XLL.ALEA.ENTRE.BORNES(1,100)</f>
        <v>28</v>
      </c>
      <c r="O17" s="31">
        <f ca="1">_XLL.ALEA.ENTRE.BORNES(1,100)</f>
        <v>100</v>
      </c>
      <c r="Q17" s="31">
        <f ca="1">_XLL.ALEA.ENTRE.BORNES(2,8)</f>
        <v>5</v>
      </c>
      <c r="R17" s="31">
        <f ca="1">_XLL.ALEA.ENTRE.BORNES(6,9)</f>
        <v>7</v>
      </c>
    </row>
    <row r="18" spans="1:18" ht="22.5" customHeight="1">
      <c r="A18" s="14">
        <v>13</v>
      </c>
      <c r="B18" s="38" t="str">
        <f>N18&amp;" x ____ = "&amp;O18*N18</f>
        <v>10 x ____ = 80</v>
      </c>
      <c r="C18" s="39"/>
      <c r="D18" s="22">
        <v>38</v>
      </c>
      <c r="E18" s="38" t="str">
        <f>Q18+R18&amp;" pour aller à "&amp;Q18+10&amp;" : ____"</f>
        <v>34 pour aller à 40 : ____</v>
      </c>
      <c r="F18" s="38"/>
      <c r="G18" s="44"/>
      <c r="H18" s="46">
        <f>+O18</f>
        <v>8</v>
      </c>
      <c r="I18" s="47"/>
      <c r="J18" s="47"/>
      <c r="K18" s="46">
        <f>10-R18</f>
        <v>6</v>
      </c>
      <c r="L18" s="30"/>
      <c r="M18" s="30"/>
      <c r="N18" s="31">
        <f>+N12+1</f>
        <v>10</v>
      </c>
      <c r="O18" s="31">
        <f ca="1">_XLL.ALEA.ENTRE.BORNES(6,9)</f>
        <v>8</v>
      </c>
      <c r="Q18" s="31">
        <f ca="1">_XLL.ALEA.ENTRE.BORNES(1,9)*10</f>
        <v>30</v>
      </c>
      <c r="R18" s="31">
        <f ca="1">_XLL.ALEA.ENTRE.BORNES(0,9)</f>
        <v>4</v>
      </c>
    </row>
    <row r="19" spans="1:18" ht="22.5" customHeight="1">
      <c r="A19" s="14">
        <v>14</v>
      </c>
      <c r="B19" s="38" t="str">
        <f>N19&amp;" x 5 = ____"</f>
        <v>60 x 5 = ____</v>
      </c>
      <c r="C19" s="39"/>
      <c r="D19" s="22">
        <v>39</v>
      </c>
      <c r="E19" s="38" t="str">
        <f>Q19&amp;" + "&amp;R19&amp;" = ____"</f>
        <v>63 + 40 = ____</v>
      </c>
      <c r="F19" s="38"/>
      <c r="G19" s="44"/>
      <c r="H19" s="46">
        <f>+N19*5</f>
        <v>300</v>
      </c>
      <c r="I19" s="47"/>
      <c r="J19" s="47"/>
      <c r="K19" s="46">
        <f>+Q19+R19</f>
        <v>103</v>
      </c>
      <c r="L19" s="30"/>
      <c r="M19" s="30"/>
      <c r="N19" s="31">
        <f ca="1">_XLL.ALEA.ENTRE.BORNES(11,45)*2</f>
        <v>60</v>
      </c>
      <c r="Q19" s="31">
        <f ca="1">_XLL.ALEA.ENTRE.BORNES(21,99)</f>
        <v>63</v>
      </c>
      <c r="R19" s="31">
        <f ca="1">_XLL.ALEA.ENTRE.BORNES(1,9)*10</f>
        <v>40</v>
      </c>
    </row>
    <row r="20" spans="1:18" ht="22.5" customHeight="1">
      <c r="A20" s="14">
        <v>15</v>
      </c>
      <c r="B20" s="38" t="str">
        <f>N20&amp;" : "&amp;O20&amp;" ? q= ____ r=____"</f>
        <v>49 : 5 ? q= ____ r=____</v>
      </c>
      <c r="C20" s="39"/>
      <c r="D20" s="22">
        <v>40</v>
      </c>
      <c r="E20" s="38" t="str">
        <f>Q20*100+R20&amp;" + ____ = "&amp;(Q20+1)*100</f>
        <v>280 + ____ = 300</v>
      </c>
      <c r="F20" s="38"/>
      <c r="G20" s="44"/>
      <c r="H20" s="46" t="str">
        <f>"q="&amp;+INT(N20/O20)&amp;" r="&amp;(N20-O20*INT(N20/O20))</f>
        <v>q=9 r=4</v>
      </c>
      <c r="I20" s="47"/>
      <c r="J20" s="47"/>
      <c r="K20" s="46">
        <f>100-R20</f>
        <v>20</v>
      </c>
      <c r="L20" s="30"/>
      <c r="M20" s="30"/>
      <c r="N20" s="31">
        <f ca="1">+O20*_XLL.ALEA.ENTRE.BORNES(2,9)+_XLL.ALEA.ENTRE.BORNES(1,O20-1)</f>
        <v>49</v>
      </c>
      <c r="O20" s="31">
        <f ca="1">_XLL.ALEA.ENTRE.BORNES(2,9)</f>
        <v>5</v>
      </c>
      <c r="Q20" s="31">
        <f ca="1">_XLL.ALEA.ENTRE.BORNES(1,9)</f>
        <v>2</v>
      </c>
      <c r="R20" s="31">
        <f ca="1">_XLL.ALEA.ENTRE.BORNES(1,9)*10</f>
        <v>80</v>
      </c>
    </row>
    <row r="21" spans="1:18" ht="22.5" customHeight="1">
      <c r="A21" s="14">
        <v>16</v>
      </c>
      <c r="B21" s="38" t="str">
        <f>N21&amp;" x 20 = ____"</f>
        <v>37 x 20 = ____</v>
      </c>
      <c r="C21" s="39"/>
      <c r="D21" s="22">
        <v>41</v>
      </c>
      <c r="E21" s="38" t="str">
        <f>+Q21&amp;" x 10 = ____"</f>
        <v>7 x 10 = ____</v>
      </c>
      <c r="F21" s="38"/>
      <c r="G21" s="44"/>
      <c r="H21" s="46">
        <f>+N21*20</f>
        <v>740</v>
      </c>
      <c r="I21" s="47"/>
      <c r="J21" s="47"/>
      <c r="K21" s="46">
        <f>+Q21*10</f>
        <v>70</v>
      </c>
      <c r="L21" s="30"/>
      <c r="M21" s="30"/>
      <c r="N21" s="31">
        <f ca="1">_XLL.ALEA.ENTRE.BORNES(11,99)</f>
        <v>37</v>
      </c>
      <c r="Q21" s="31">
        <f ca="1">_XLL.ALEA.ENTRE.BORNES(5,12)</f>
        <v>7</v>
      </c>
      <c r="R21" s="31"/>
    </row>
    <row r="22" spans="1:18" ht="22.5" customHeight="1">
      <c r="A22" s="14">
        <v>17</v>
      </c>
      <c r="B22" s="38" t="str">
        <f>+N22&amp;" x 25 = ____"</f>
        <v>8 x 25 = ____</v>
      </c>
      <c r="C22" s="39"/>
      <c r="D22" s="22">
        <v>42</v>
      </c>
      <c r="E22" s="38" t="str">
        <f>"Le double de "&amp;Q22*10&amp;" est : ____"</f>
        <v>Le double de 110 est : ____</v>
      </c>
      <c r="F22" s="38"/>
      <c r="G22" s="44"/>
      <c r="H22" s="46">
        <f>+N22*25</f>
        <v>200</v>
      </c>
      <c r="I22" s="47"/>
      <c r="J22" s="47"/>
      <c r="K22" s="46">
        <f>+Q22*20</f>
        <v>220</v>
      </c>
      <c r="L22" s="30"/>
      <c r="M22" s="30"/>
      <c r="N22" s="31">
        <f ca="1">_XLL.ALEA.ENTRE.BORNES(2,9)</f>
        <v>8</v>
      </c>
      <c r="Q22" s="31">
        <f ca="1">_XLL.ALEA.ENTRE.BORNES(5,12)</f>
        <v>11</v>
      </c>
      <c r="R22" s="31"/>
    </row>
    <row r="23" spans="1:18" ht="22.5" customHeight="1">
      <c r="A23" s="14">
        <v>18</v>
      </c>
      <c r="B23" s="38" t="str">
        <f>N23&amp;" - "&amp;O23&amp;" = ____"</f>
        <v>547 - 20 = ____</v>
      </c>
      <c r="C23" s="39"/>
      <c r="D23" s="22">
        <v>43</v>
      </c>
      <c r="E23" s="38" t="str">
        <f>Q23&amp;" x ____ = "&amp;R23*Q23</f>
        <v>6 x ____ = 48</v>
      </c>
      <c r="F23" s="38"/>
      <c r="G23" s="44"/>
      <c r="H23" s="46">
        <f>+N23-O23</f>
        <v>527</v>
      </c>
      <c r="I23" s="47"/>
      <c r="J23" s="47"/>
      <c r="K23" s="46">
        <f>+R23</f>
        <v>8</v>
      </c>
      <c r="L23" s="30"/>
      <c r="M23" s="30"/>
      <c r="N23" s="31">
        <f ca="1">_XLL.ALEA.ENTRE.BORNES(100,999)</f>
        <v>547</v>
      </c>
      <c r="O23" s="31">
        <f ca="1">_XLL.ALEA.ENTRE.BORNES(2,9)*10</f>
        <v>20</v>
      </c>
      <c r="Q23" s="31">
        <f>+Q17+1</f>
        <v>6</v>
      </c>
      <c r="R23" s="31">
        <f ca="1">_XLL.ALEA.ENTRE.BORNES(6,9)</f>
        <v>8</v>
      </c>
    </row>
    <row r="24" spans="1:18" ht="22.5" customHeight="1">
      <c r="A24" s="14">
        <v>19</v>
      </c>
      <c r="B24" s="38" t="str">
        <f>N24&amp;" : "&amp;O24&amp;" ? q= ____ r=____"</f>
        <v>16 : 3 ? q= ____ r=____</v>
      </c>
      <c r="C24" s="39"/>
      <c r="D24" s="22">
        <v>44</v>
      </c>
      <c r="E24" s="38" t="str">
        <f>Q24&amp;" x 11 = ____"</f>
        <v>9 x 11 = ____</v>
      </c>
      <c r="F24" s="38"/>
      <c r="G24" s="44"/>
      <c r="H24" s="46" t="str">
        <f>"q="&amp;+INT(N24/O24)&amp;" r="&amp;(N24-O24*INT(N24/O24))</f>
        <v>q=5 r=1</v>
      </c>
      <c r="I24" s="47"/>
      <c r="J24" s="47"/>
      <c r="K24" s="46">
        <f>+Q24*11</f>
        <v>99</v>
      </c>
      <c r="L24" s="30"/>
      <c r="M24" s="30"/>
      <c r="N24" s="31">
        <f ca="1">+O24*_XLL.ALEA.ENTRE.BORNES(2,9)+_XLL.ALEA.ENTRE.BORNES(1,O24-1)</f>
        <v>16</v>
      </c>
      <c r="O24" s="31">
        <f ca="1">_XLL.ALEA.ENTRE.BORNES(2,9)</f>
        <v>3</v>
      </c>
      <c r="Q24" s="31">
        <f ca="1">_XLL.ALEA.ENTRE.BORNES(2,9)</f>
        <v>9</v>
      </c>
      <c r="R24" s="31"/>
    </row>
    <row r="25" spans="1:18" ht="22.5" customHeight="1">
      <c r="A25" s="14">
        <v>20</v>
      </c>
      <c r="B25" s="38" t="str">
        <f>"La moitié de "&amp;N25&amp;" est : ____"</f>
        <v>La moitié de 380 est : ____</v>
      </c>
      <c r="C25" s="39"/>
      <c r="D25" s="22">
        <v>45</v>
      </c>
      <c r="E25" s="38" t="str">
        <f>"Le double de "&amp;Q25&amp;" est : ____"</f>
        <v>Le double de 60 est : ____</v>
      </c>
      <c r="F25" s="38"/>
      <c r="G25" s="44"/>
      <c r="H25" s="46">
        <f>+N25/2</f>
        <v>190</v>
      </c>
      <c r="I25" s="47"/>
      <c r="J25" s="47"/>
      <c r="K25" s="46">
        <f>+Q25*2</f>
        <v>120</v>
      </c>
      <c r="L25" s="30"/>
      <c r="M25" s="30"/>
      <c r="N25" s="31">
        <f ca="1">_XLL.ALEA.ENTRE.BORNES(11,49)*10</f>
        <v>380</v>
      </c>
      <c r="Q25" s="31">
        <f ca="1">_XLL.ALEA.ENTRE.BORNES(11,99)</f>
        <v>60</v>
      </c>
      <c r="R25" s="31"/>
    </row>
    <row r="26" spans="1:18" ht="22.5" customHeight="1">
      <c r="A26" s="14">
        <v>21</v>
      </c>
      <c r="B26" s="38" t="str">
        <f>+N26&amp;" x 10 = ____"</f>
        <v>70 x 10 = ____</v>
      </c>
      <c r="C26" s="39"/>
      <c r="D26" s="22">
        <v>46</v>
      </c>
      <c r="E26" s="38" t="str">
        <f>Q26*100+R26&amp;" pour aller à "&amp;(Q26+1)*100&amp;" : ____"</f>
        <v>637 pour aller à 700 : ____</v>
      </c>
      <c r="F26" s="40"/>
      <c r="G26" s="45"/>
      <c r="H26" s="46">
        <f>+N26*10</f>
        <v>700</v>
      </c>
      <c r="I26" s="47"/>
      <c r="J26" s="47"/>
      <c r="K26" s="46">
        <f>100-R26</f>
        <v>63</v>
      </c>
      <c r="L26" s="30"/>
      <c r="M26" s="30"/>
      <c r="N26" s="31">
        <f ca="1">_XLL.ALEA.ENTRE.BORNES(1,9)*10</f>
        <v>70</v>
      </c>
      <c r="Q26" s="31">
        <f ca="1">_XLL.ALEA.ENTRE.BORNES(1,9)</f>
        <v>6</v>
      </c>
      <c r="R26" s="31">
        <f ca="1">_XLL.ALEA.ENTRE.BORNES(1,99)</f>
        <v>37</v>
      </c>
    </row>
    <row r="27" spans="1:18" ht="22.5" customHeight="1">
      <c r="A27" s="14">
        <v>22</v>
      </c>
      <c r="B27" s="38" t="str">
        <f>N27/10&amp;" pour aller à "&amp;(INT(N27/10)+1&amp;" : ____")</f>
        <v>7,4 pour aller à 8 : ____</v>
      </c>
      <c r="C27" s="39"/>
      <c r="D27" s="22">
        <v>47</v>
      </c>
      <c r="E27" s="38" t="str">
        <f>"La moitié de "&amp;Q27&amp;" est : ____"</f>
        <v>La moitié de 37 est : ____</v>
      </c>
      <c r="F27" s="40"/>
      <c r="G27" s="45"/>
      <c r="H27" s="65">
        <f>1-(N27/10-INT(N27/10))</f>
        <v>0.5999999999999996</v>
      </c>
      <c r="I27" s="47"/>
      <c r="J27" s="47"/>
      <c r="K27" s="31">
        <f>+Q27/2</f>
        <v>18.5</v>
      </c>
      <c r="L27" s="30"/>
      <c r="M27" s="30"/>
      <c r="N27" s="31">
        <f ca="1">_XLL.ALEA.ENTRE.BORNES(0,9)*10+_XLL.ALEA.ENTRE.BORNES(1,9)</f>
        <v>74</v>
      </c>
      <c r="Q27" s="31">
        <f ca="1">_XLL.ALEA.ENTRE.BORNES(11,49)*2+1</f>
        <v>37</v>
      </c>
      <c r="R27" s="31"/>
    </row>
    <row r="28" spans="1:18" ht="22.5" customHeight="1">
      <c r="A28" s="14">
        <v>23</v>
      </c>
      <c r="B28" s="38" t="str">
        <f>+N28*10&amp;" x "&amp;O28&amp;" = ____"</f>
        <v>60 x 8 = ____</v>
      </c>
      <c r="C28" s="39"/>
      <c r="D28" s="22">
        <v>48</v>
      </c>
      <c r="E28" s="38" t="str">
        <f>Q28/10&amp;" + "&amp;R28/10&amp;" = ____"</f>
        <v>2,4 + 4,2 = ____</v>
      </c>
      <c r="F28" s="40"/>
      <c r="G28" s="45"/>
      <c r="H28" s="46">
        <f>+N28*O28*10</f>
        <v>480</v>
      </c>
      <c r="I28" s="47"/>
      <c r="J28" s="47"/>
      <c r="K28" s="65">
        <f>+Q28/10+R28/10</f>
        <v>6.6</v>
      </c>
      <c r="L28" s="30"/>
      <c r="M28" s="30"/>
      <c r="N28" s="31">
        <f ca="1">_XLL.ALEA.ENTRE.BORNES(2,9)</f>
        <v>6</v>
      </c>
      <c r="O28" s="31">
        <f ca="1">_XLL.ALEA.ENTRE.BORNES(2,9)</f>
        <v>8</v>
      </c>
      <c r="Q28" s="31">
        <f ca="1">_XLL.ALEA.ENTRE.BORNES(1,100)</f>
        <v>24</v>
      </c>
      <c r="R28" s="31">
        <f ca="1">_XLL.ALEA.ENTRE.BORNES(1,100)</f>
        <v>42</v>
      </c>
    </row>
    <row r="29" spans="1:18" ht="22.5" customHeight="1">
      <c r="A29" s="14">
        <v>24</v>
      </c>
      <c r="B29" s="38" t="str">
        <f>N29&amp;" : 10 = ____"</f>
        <v>98 : 10 = ____</v>
      </c>
      <c r="C29" s="39"/>
      <c r="D29" s="22">
        <v>49</v>
      </c>
      <c r="E29" s="38" t="str">
        <f>Q29&amp;" x ____ = "&amp;R29*Q29</f>
        <v>7 x ____ = 56</v>
      </c>
      <c r="F29" s="40"/>
      <c r="G29" s="45"/>
      <c r="H29" s="65">
        <f>+N29/10</f>
        <v>9.8</v>
      </c>
      <c r="I29" s="47"/>
      <c r="J29" s="47"/>
      <c r="K29" s="65">
        <f>+R29</f>
        <v>8</v>
      </c>
      <c r="L29" s="30"/>
      <c r="M29" s="30"/>
      <c r="N29" s="31">
        <f ca="1">_XLL.ALEA.ENTRE.BORNES(0,9)*10+_XLL.ALEA.ENTRE.BORNES(1,9)</f>
        <v>98</v>
      </c>
      <c r="Q29" s="31">
        <f>+Q23+1</f>
        <v>7</v>
      </c>
      <c r="R29" s="31">
        <f ca="1">_XLL.ALEA.ENTRE.BORNES(6,9)</f>
        <v>8</v>
      </c>
    </row>
    <row r="30" spans="1:18" ht="22.5" customHeight="1">
      <c r="A30" s="14">
        <v>25</v>
      </c>
      <c r="B30" s="38" t="str">
        <f>N30&amp;" x ____ = "&amp;O30*N30</f>
        <v>8 x ____ = 16</v>
      </c>
      <c r="C30" s="39"/>
      <c r="D30" s="22">
        <v>50</v>
      </c>
      <c r="E30" s="38" t="str">
        <f>Q30&amp;" x 5 = ____"</f>
        <v>28 x 5 = ____</v>
      </c>
      <c r="F30" s="40"/>
      <c r="G30" s="45"/>
      <c r="H30" s="46">
        <f>+O30</f>
        <v>2</v>
      </c>
      <c r="I30" s="47"/>
      <c r="J30" s="47"/>
      <c r="K30" s="46">
        <f>+Q30*5</f>
        <v>140</v>
      </c>
      <c r="L30" s="30"/>
      <c r="M30" s="30"/>
      <c r="N30" s="31">
        <f ca="1">_XLL.ALEA.ENTRE.BORNES(6,9)</f>
        <v>8</v>
      </c>
      <c r="O30" s="31">
        <f ca="1">_XLL.ALEA.ENTRE.BORNES(2,9)</f>
        <v>2</v>
      </c>
      <c r="Q30" s="31">
        <f ca="1">_XLL.ALEA.ENTRE.BORNES(11,45)*2</f>
        <v>28</v>
      </c>
      <c r="R30" s="31"/>
    </row>
    <row r="31" spans="1:18" ht="15">
      <c r="A31" s="10"/>
      <c r="B31" s="34"/>
      <c r="C31" s="33"/>
      <c r="D31" s="35"/>
      <c r="E31" s="34"/>
      <c r="F31" s="34"/>
      <c r="G31" s="43"/>
      <c r="H31" s="46"/>
      <c r="Q31" s="31"/>
      <c r="R31" s="31"/>
    </row>
    <row r="32" spans="1:18" ht="15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 ht="15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 ht="15">
      <c r="A34" s="67"/>
      <c r="B34" s="67"/>
      <c r="C34" s="34"/>
      <c r="D34" s="35"/>
      <c r="E34" s="34"/>
      <c r="F34" s="34"/>
      <c r="G34" s="43"/>
      <c r="H34" s="46"/>
      <c r="Q34" s="31"/>
      <c r="R34" s="31"/>
    </row>
    <row r="35" spans="1:18" ht="15">
      <c r="A35" s="67"/>
      <c r="B35" s="67"/>
      <c r="C35" s="34"/>
      <c r="D35" s="35"/>
      <c r="E35" s="34"/>
      <c r="F35" s="34"/>
      <c r="G35" s="43"/>
      <c r="H35" s="46"/>
      <c r="Q35" s="31"/>
      <c r="R35" s="31"/>
    </row>
    <row r="36" spans="1:7" ht="15">
      <c r="A36" s="66"/>
      <c r="B36" s="66"/>
      <c r="C36" s="34"/>
      <c r="D36" s="35"/>
      <c r="E36" s="34"/>
      <c r="F36" s="34"/>
      <c r="G36" s="43"/>
    </row>
    <row r="37" spans="1:7" ht="15">
      <c r="A37" s="67"/>
      <c r="B37" s="67"/>
      <c r="C37" s="34"/>
      <c r="D37" s="35"/>
      <c r="E37" s="34"/>
      <c r="F37" s="34"/>
      <c r="G37" s="43"/>
    </row>
    <row r="38" spans="1:7" ht="15">
      <c r="A38" s="67"/>
      <c r="B38" s="67"/>
      <c r="C38" s="34"/>
      <c r="D38" s="35"/>
      <c r="E38" s="34"/>
      <c r="F38" s="34"/>
      <c r="G38" s="43"/>
    </row>
    <row r="39" ht="15">
      <c r="D39" s="36"/>
    </row>
    <row r="40" ht="15">
      <c r="D40" s="36"/>
    </row>
    <row r="41" ht="15">
      <c r="D41" s="36"/>
    </row>
    <row r="42" ht="15">
      <c r="D42" s="36"/>
    </row>
    <row r="43" ht="15">
      <c r="D43" s="36"/>
    </row>
    <row r="44" ht="15">
      <c r="D44" s="36"/>
    </row>
    <row r="45" ht="15">
      <c r="D45" s="36"/>
    </row>
    <row r="46" ht="15">
      <c r="D46" s="36"/>
    </row>
    <row r="47" ht="15">
      <c r="D47" s="36"/>
    </row>
    <row r="48" ht="15">
      <c r="D48" s="36"/>
    </row>
    <row r="49" ht="15">
      <c r="D49" s="36"/>
    </row>
    <row r="50" ht="15">
      <c r="D50" s="36"/>
    </row>
    <row r="51" ht="15">
      <c r="D51" s="36"/>
    </row>
    <row r="52" ht="15">
      <c r="D52" s="36"/>
    </row>
    <row r="53" ht="15">
      <c r="D53" s="36"/>
    </row>
    <row r="54" ht="15">
      <c r="D54" s="36"/>
    </row>
    <row r="55" ht="15">
      <c r="D55" s="36"/>
    </row>
    <row r="56" ht="15">
      <c r="D56" s="36"/>
    </row>
    <row r="57" ht="15">
      <c r="D57" s="36"/>
    </row>
    <row r="58" ht="15">
      <c r="D58" s="36"/>
    </row>
    <row r="59" ht="15">
      <c r="D59" s="36"/>
    </row>
    <row r="60" ht="15">
      <c r="D60" s="36"/>
    </row>
    <row r="61" ht="15">
      <c r="D61" s="36"/>
    </row>
    <row r="62" ht="15">
      <c r="D62" s="36"/>
    </row>
    <row r="63" ht="15">
      <c r="D63" s="36"/>
    </row>
    <row r="64" ht="15">
      <c r="D64" s="36"/>
    </row>
    <row r="65" ht="15">
      <c r="D65" s="36"/>
    </row>
    <row r="66" ht="15">
      <c r="D66" s="36"/>
    </row>
    <row r="67" ht="15">
      <c r="D67" s="36"/>
    </row>
    <row r="68" ht="15">
      <c r="D68" s="36"/>
    </row>
    <row r="69" ht="15">
      <c r="D69" s="36"/>
    </row>
    <row r="70" ht="15">
      <c r="D70" s="36"/>
    </row>
    <row r="71" ht="15">
      <c r="D71" s="36"/>
    </row>
    <row r="72" ht="15">
      <c r="D72" s="36"/>
    </row>
    <row r="73" ht="15">
      <c r="D73" s="36"/>
    </row>
    <row r="74" ht="15">
      <c r="D74" s="36"/>
    </row>
    <row r="75" ht="15">
      <c r="D75" s="36"/>
    </row>
    <row r="76" ht="15">
      <c r="D76" s="36"/>
    </row>
    <row r="77" ht="15">
      <c r="D77" s="36"/>
    </row>
    <row r="78" ht="15">
      <c r="D78" s="36"/>
    </row>
    <row r="79" ht="15">
      <c r="D79" s="36"/>
    </row>
    <row r="80" ht="15">
      <c r="D80" s="36"/>
    </row>
    <row r="81" ht="15">
      <c r="D81" s="36"/>
    </row>
    <row r="82" ht="15">
      <c r="D82" s="36"/>
    </row>
    <row r="83" ht="15">
      <c r="D83" s="36"/>
    </row>
    <row r="84" ht="15">
      <c r="D84" s="36"/>
    </row>
    <row r="85" ht="15">
      <c r="D85" s="36"/>
    </row>
    <row r="86" ht="15">
      <c r="D86" s="36"/>
    </row>
    <row r="87" ht="15">
      <c r="D87" s="36"/>
    </row>
    <row r="88" ht="15">
      <c r="D88" s="36"/>
    </row>
    <row r="89" ht="15">
      <c r="D89" s="36"/>
    </row>
    <row r="90" ht="15">
      <c r="D90" s="36"/>
    </row>
    <row r="91" ht="15">
      <c r="D91" s="36"/>
    </row>
    <row r="92" ht="15">
      <c r="D92" s="36"/>
    </row>
    <row r="93" ht="15">
      <c r="D93" s="36"/>
    </row>
    <row r="94" ht="15">
      <c r="D94" s="36"/>
    </row>
    <row r="95" ht="15">
      <c r="D95" s="36"/>
    </row>
    <row r="96" ht="15">
      <c r="D96" s="36"/>
    </row>
    <row r="97" ht="15">
      <c r="D97" s="36"/>
    </row>
    <row r="98" ht="15">
      <c r="D98" s="36"/>
    </row>
    <row r="99" ht="15">
      <c r="D99" s="36"/>
    </row>
    <row r="100" ht="15">
      <c r="D100" s="36"/>
    </row>
    <row r="101" ht="15">
      <c r="D101" s="36"/>
    </row>
    <row r="102" ht="15">
      <c r="D102" s="36"/>
    </row>
    <row r="103" ht="15">
      <c r="D103" s="36"/>
    </row>
    <row r="104" ht="15">
      <c r="D104" s="36"/>
    </row>
    <row r="105" ht="15">
      <c r="D105" s="36"/>
    </row>
    <row r="106" ht="15">
      <c r="D106" s="36"/>
    </row>
    <row r="107" ht="15">
      <c r="D107" s="36"/>
    </row>
    <row r="108" ht="15">
      <c r="D108" s="36"/>
    </row>
    <row r="109" ht="15">
      <c r="D109" s="36"/>
    </row>
    <row r="110" ht="15">
      <c r="D110" s="36"/>
    </row>
    <row r="111" ht="15">
      <c r="D111" s="36"/>
    </row>
    <row r="112" ht="15">
      <c r="D112" s="36"/>
    </row>
    <row r="113" ht="15">
      <c r="D113" s="36"/>
    </row>
    <row r="114" ht="15">
      <c r="D114" s="36"/>
    </row>
    <row r="115" ht="15">
      <c r="D115" s="36"/>
    </row>
    <row r="116" ht="15">
      <c r="D116" s="36"/>
    </row>
    <row r="117" ht="15">
      <c r="D117" s="36"/>
    </row>
    <row r="118" ht="15">
      <c r="D118" s="36"/>
    </row>
    <row r="119" ht="15">
      <c r="D119" s="36"/>
    </row>
    <row r="120" ht="15">
      <c r="D120" s="36"/>
    </row>
    <row r="121" ht="15">
      <c r="D121" s="36"/>
    </row>
    <row r="122" ht="15">
      <c r="D122" s="36"/>
    </row>
    <row r="123" ht="15">
      <c r="D123" s="36"/>
    </row>
    <row r="124" ht="15">
      <c r="D124" s="36"/>
    </row>
    <row r="125" ht="15">
      <c r="D125" s="36"/>
    </row>
    <row r="126" ht="15">
      <c r="D126" s="36"/>
    </row>
    <row r="127" ht="15">
      <c r="D127" s="36"/>
    </row>
    <row r="128" ht="15">
      <c r="D128" s="36"/>
    </row>
    <row r="129" ht="15">
      <c r="D129" s="36"/>
    </row>
    <row r="130" ht="15">
      <c r="D130" s="36"/>
    </row>
    <row r="131" ht="15">
      <c r="D131" s="36"/>
    </row>
    <row r="132" ht="15">
      <c r="D132" s="36"/>
    </row>
    <row r="133" ht="15">
      <c r="D133" s="36"/>
    </row>
    <row r="134" ht="15">
      <c r="D134" s="36"/>
    </row>
    <row r="135" ht="15">
      <c r="D135" s="36"/>
    </row>
    <row r="136" ht="15">
      <c r="D136" s="36"/>
    </row>
    <row r="137" ht="15">
      <c r="D137" s="36"/>
    </row>
    <row r="138" ht="15">
      <c r="D138" s="36"/>
    </row>
    <row r="139" ht="15">
      <c r="D139" s="36"/>
    </row>
    <row r="140" ht="15">
      <c r="D140" s="36"/>
    </row>
    <row r="141" ht="15">
      <c r="D141" s="36"/>
    </row>
    <row r="142" ht="15">
      <c r="D142" s="36"/>
    </row>
    <row r="143" ht="15">
      <c r="D143" s="36"/>
    </row>
    <row r="144" ht="15">
      <c r="D144" s="36"/>
    </row>
    <row r="145" ht="15">
      <c r="D145" s="36"/>
    </row>
    <row r="146" ht="15">
      <c r="D146" s="36"/>
    </row>
    <row r="147" ht="15">
      <c r="D147" s="36"/>
    </row>
    <row r="148" ht="15">
      <c r="D148" s="36"/>
    </row>
    <row r="149" ht="15">
      <c r="D149" s="36"/>
    </row>
    <row r="150" ht="15">
      <c r="D150" s="36"/>
    </row>
    <row r="151" ht="15">
      <c r="D151" s="36"/>
    </row>
    <row r="152" ht="15">
      <c r="D152" s="36"/>
    </row>
    <row r="153" ht="15">
      <c r="D153" s="36"/>
    </row>
    <row r="154" ht="15">
      <c r="D154" s="36"/>
    </row>
    <row r="155" ht="15">
      <c r="D155" s="36"/>
    </row>
    <row r="156" ht="15">
      <c r="D156" s="36"/>
    </row>
    <row r="157" ht="15">
      <c r="D157" s="36"/>
    </row>
    <row r="158" ht="15">
      <c r="D158" s="36"/>
    </row>
    <row r="159" ht="15">
      <c r="D159" s="36"/>
    </row>
    <row r="160" ht="15">
      <c r="D160" s="36"/>
    </row>
    <row r="161" ht="15">
      <c r="D161" s="36"/>
    </row>
    <row r="162" ht="15">
      <c r="D162" s="36"/>
    </row>
    <row r="163" ht="15">
      <c r="D163" s="36"/>
    </row>
    <row r="164" ht="15">
      <c r="D164" s="36"/>
    </row>
    <row r="165" ht="15">
      <c r="D165" s="36"/>
    </row>
    <row r="166" ht="15">
      <c r="D166" s="36"/>
    </row>
    <row r="167" ht="15">
      <c r="D167" s="36"/>
    </row>
    <row r="168" ht="15">
      <c r="D168" s="36"/>
    </row>
    <row r="169" ht="15">
      <c r="D169" s="36"/>
    </row>
    <row r="170" ht="15">
      <c r="D170" s="36"/>
    </row>
    <row r="171" ht="15">
      <c r="D171" s="36"/>
    </row>
    <row r="172" ht="15">
      <c r="D172" s="36"/>
    </row>
    <row r="173" ht="15">
      <c r="D173" s="36"/>
    </row>
    <row r="174" ht="15">
      <c r="D174" s="36"/>
    </row>
    <row r="175" ht="15">
      <c r="D175" s="36"/>
    </row>
    <row r="176" ht="15">
      <c r="D176" s="36"/>
    </row>
    <row r="177" ht="15">
      <c r="D177" s="36"/>
    </row>
    <row r="178" ht="15">
      <c r="D178" s="36"/>
    </row>
    <row r="179" ht="15">
      <c r="D179" s="36"/>
    </row>
    <row r="180" ht="15">
      <c r="D180" s="36"/>
    </row>
    <row r="181" ht="15">
      <c r="D181" s="36"/>
    </row>
    <row r="182" ht="15">
      <c r="D182" s="36"/>
    </row>
    <row r="183" ht="15">
      <c r="D183" s="36"/>
    </row>
    <row r="184" ht="15">
      <c r="D184" s="36"/>
    </row>
    <row r="185" ht="15">
      <c r="D185" s="36"/>
    </row>
    <row r="186" ht="15">
      <c r="D186" s="36"/>
    </row>
    <row r="187" ht="15">
      <c r="D187" s="36"/>
    </row>
    <row r="188" ht="15">
      <c r="D188" s="36"/>
    </row>
    <row r="189" ht="15">
      <c r="D189" s="36"/>
    </row>
    <row r="190" ht="15">
      <c r="D190" s="36"/>
    </row>
    <row r="191" ht="15">
      <c r="D191" s="36"/>
    </row>
    <row r="192" ht="15">
      <c r="D192" s="36"/>
    </row>
    <row r="193" ht="15">
      <c r="D193" s="36"/>
    </row>
    <row r="194" ht="15">
      <c r="D194" s="36"/>
    </row>
    <row r="195" ht="15">
      <c r="D195" s="36"/>
    </row>
    <row r="196" ht="15">
      <c r="D196" s="36"/>
    </row>
    <row r="197" ht="15">
      <c r="D197" s="36"/>
    </row>
    <row r="198" ht="15">
      <c r="D198" s="36"/>
    </row>
    <row r="199" ht="15">
      <c r="D199" s="36"/>
    </row>
    <row r="200" ht="15">
      <c r="D200" s="36"/>
    </row>
    <row r="201" ht="15">
      <c r="D201" s="36"/>
    </row>
    <row r="202" ht="15">
      <c r="D202" s="36"/>
    </row>
    <row r="203" ht="15">
      <c r="D203" s="36"/>
    </row>
    <row r="204" ht="15">
      <c r="D204" s="36"/>
    </row>
    <row r="205" ht="15">
      <c r="D205" s="36"/>
    </row>
    <row r="206" ht="15">
      <c r="D206" s="36"/>
    </row>
    <row r="207" ht="15">
      <c r="D207" s="36"/>
    </row>
    <row r="208" ht="15">
      <c r="D208" s="36"/>
    </row>
    <row r="209" ht="15">
      <c r="D209" s="36"/>
    </row>
    <row r="210" ht="15">
      <c r="D210" s="36"/>
    </row>
    <row r="211" ht="15">
      <c r="D211" s="36"/>
    </row>
    <row r="212" ht="15">
      <c r="D212" s="36"/>
    </row>
    <row r="213" ht="15">
      <c r="D213" s="36"/>
    </row>
    <row r="214" ht="15">
      <c r="D214" s="36"/>
    </row>
    <row r="215" ht="15">
      <c r="D215" s="36"/>
    </row>
    <row r="216" ht="15">
      <c r="D216" s="36"/>
    </row>
    <row r="217" ht="15">
      <c r="D217" s="36"/>
    </row>
    <row r="218" ht="15">
      <c r="D218" s="36"/>
    </row>
    <row r="219" ht="15">
      <c r="D219" s="36"/>
    </row>
    <row r="220" ht="15">
      <c r="D220" s="36"/>
    </row>
    <row r="221" ht="15">
      <c r="D221" s="36"/>
    </row>
    <row r="222" ht="15">
      <c r="D222" s="36"/>
    </row>
    <row r="223" ht="15">
      <c r="D223" s="36"/>
    </row>
    <row r="224" ht="15">
      <c r="D224" s="36"/>
    </row>
    <row r="225" ht="15">
      <c r="D225" s="36"/>
    </row>
    <row r="226" ht="15">
      <c r="D226" s="36"/>
    </row>
    <row r="227" ht="15">
      <c r="D227" s="36"/>
    </row>
    <row r="228" ht="15">
      <c r="D228" s="36"/>
    </row>
    <row r="229" ht="15">
      <c r="D229" s="36"/>
    </row>
    <row r="230" ht="15">
      <c r="D230" s="36"/>
    </row>
    <row r="231" ht="15">
      <c r="D231" s="36"/>
    </row>
    <row r="232" ht="15">
      <c r="D232" s="36"/>
    </row>
    <row r="233" ht="15">
      <c r="D233" s="36"/>
    </row>
    <row r="234" ht="15">
      <c r="D234" s="36"/>
    </row>
    <row r="235" ht="15">
      <c r="D235" s="36"/>
    </row>
    <row r="236" ht="15">
      <c r="D236" s="36"/>
    </row>
    <row r="237" ht="15">
      <c r="D237" s="36"/>
    </row>
    <row r="238" ht="15">
      <c r="D238" s="36"/>
    </row>
    <row r="239" ht="15">
      <c r="D239" s="36"/>
    </row>
    <row r="240" ht="15">
      <c r="D240" s="36"/>
    </row>
    <row r="241" ht="15">
      <c r="D241" s="36"/>
    </row>
    <row r="242" ht="15">
      <c r="D242" s="36"/>
    </row>
    <row r="243" ht="15">
      <c r="D243" s="36"/>
    </row>
    <row r="244" ht="15">
      <c r="D244" s="36"/>
    </row>
    <row r="245" ht="15">
      <c r="D245" s="36"/>
    </row>
    <row r="246" ht="15">
      <c r="D246" s="36"/>
    </row>
    <row r="247" ht="15">
      <c r="D247" s="36"/>
    </row>
    <row r="248" ht="15">
      <c r="D248" s="36"/>
    </row>
    <row r="249" ht="15">
      <c r="D249" s="36"/>
    </row>
    <row r="250" ht="15">
      <c r="D250" s="36"/>
    </row>
    <row r="251" ht="15">
      <c r="D251" s="36"/>
    </row>
    <row r="252" ht="15">
      <c r="D252" s="36"/>
    </row>
    <row r="253" ht="15">
      <c r="D253" s="36"/>
    </row>
    <row r="254" ht="15">
      <c r="D254" s="36"/>
    </row>
    <row r="255" ht="15">
      <c r="D255" s="36"/>
    </row>
    <row r="256" ht="15">
      <c r="D256" s="36"/>
    </row>
    <row r="257" ht="15">
      <c r="D257" s="36"/>
    </row>
    <row r="258" ht="15">
      <c r="D258" s="36"/>
    </row>
    <row r="259" ht="15">
      <c r="D259" s="36"/>
    </row>
    <row r="260" ht="15">
      <c r="D260" s="36"/>
    </row>
    <row r="261" ht="15">
      <c r="D261" s="36"/>
    </row>
    <row r="262" ht="15">
      <c r="D262" s="36"/>
    </row>
    <row r="263" ht="15">
      <c r="D263" s="36"/>
    </row>
    <row r="264" ht="15">
      <c r="D264" s="36"/>
    </row>
    <row r="265" ht="15">
      <c r="D265" s="36"/>
    </row>
    <row r="266" ht="15">
      <c r="D266" s="36"/>
    </row>
    <row r="267" ht="15">
      <c r="D267" s="36"/>
    </row>
    <row r="268" ht="15">
      <c r="D268" s="36"/>
    </row>
    <row r="269" ht="15">
      <c r="D269" s="36"/>
    </row>
    <row r="270" ht="15">
      <c r="D270" s="36"/>
    </row>
    <row r="271" ht="15">
      <c r="D271" s="36"/>
    </row>
    <row r="272" ht="15">
      <c r="D272" s="36"/>
    </row>
    <row r="273" ht="15">
      <c r="D273" s="36"/>
    </row>
    <row r="274" ht="15">
      <c r="D274" s="36"/>
    </row>
    <row r="275" ht="15">
      <c r="D275" s="36"/>
    </row>
    <row r="276" ht="15">
      <c r="D276" s="36"/>
    </row>
    <row r="277" ht="15">
      <c r="D277" s="36"/>
    </row>
    <row r="278" ht="15">
      <c r="D278" s="36"/>
    </row>
    <row r="279" ht="15">
      <c r="D279" s="36"/>
    </row>
    <row r="280" ht="15">
      <c r="D280" s="36"/>
    </row>
    <row r="281" ht="15">
      <c r="D281" s="36"/>
    </row>
    <row r="282" ht="15">
      <c r="D282" s="36"/>
    </row>
    <row r="283" ht="15">
      <c r="D283" s="36"/>
    </row>
    <row r="284" ht="15">
      <c r="D284" s="36"/>
    </row>
    <row r="285" ht="15">
      <c r="D285" s="36"/>
    </row>
    <row r="286" ht="15">
      <c r="D286" s="36"/>
    </row>
    <row r="287" ht="15">
      <c r="D287" s="36"/>
    </row>
    <row r="288" ht="15">
      <c r="D288" s="36"/>
    </row>
    <row r="289" ht="15">
      <c r="D289" s="36"/>
    </row>
    <row r="290" ht="15">
      <c r="D290" s="36"/>
    </row>
    <row r="291" ht="15">
      <c r="D291" s="36"/>
    </row>
    <row r="292" ht="15">
      <c r="D292" s="36"/>
    </row>
    <row r="293" ht="15">
      <c r="D293" s="36"/>
    </row>
    <row r="294" ht="15">
      <c r="D294" s="36"/>
    </row>
    <row r="295" ht="15">
      <c r="D295" s="36"/>
    </row>
    <row r="296" ht="15">
      <c r="D296" s="36"/>
    </row>
    <row r="297" ht="15">
      <c r="D297" s="36"/>
    </row>
    <row r="298" ht="15">
      <c r="D298" s="36"/>
    </row>
    <row r="299" ht="15">
      <c r="D299" s="36"/>
    </row>
    <row r="300" ht="15">
      <c r="D300" s="36"/>
    </row>
    <row r="301" ht="15">
      <c r="D301" s="36"/>
    </row>
    <row r="302" ht="15">
      <c r="D302" s="36"/>
    </row>
    <row r="303" ht="15">
      <c r="D303" s="36"/>
    </row>
    <row r="304" ht="15">
      <c r="D304" s="36"/>
    </row>
    <row r="305" ht="15">
      <c r="D305" s="36"/>
    </row>
    <row r="306" ht="15">
      <c r="D306" s="36"/>
    </row>
    <row r="307" ht="15">
      <c r="D307" s="36"/>
    </row>
    <row r="308" ht="15">
      <c r="D308" s="36"/>
    </row>
    <row r="309" ht="15">
      <c r="D309" s="36"/>
    </row>
    <row r="310" ht="15">
      <c r="D310" s="36"/>
    </row>
    <row r="311" ht="15">
      <c r="D311" s="36"/>
    </row>
    <row r="312" ht="15">
      <c r="D312" s="36"/>
    </row>
    <row r="313" ht="15">
      <c r="D313" s="36"/>
    </row>
    <row r="314" ht="15">
      <c r="D314" s="36"/>
    </row>
    <row r="315" ht="15">
      <c r="D315" s="36"/>
    </row>
    <row r="316" ht="15">
      <c r="D316" s="36"/>
    </row>
    <row r="317" ht="15">
      <c r="D317" s="36"/>
    </row>
    <row r="318" ht="15">
      <c r="D318" s="36"/>
    </row>
    <row r="319" ht="15">
      <c r="D319" s="36"/>
    </row>
    <row r="320" ht="15">
      <c r="D320" s="36"/>
    </row>
    <row r="321" ht="15">
      <c r="D321" s="36"/>
    </row>
    <row r="322" ht="15">
      <c r="D322" s="36"/>
    </row>
    <row r="323" ht="15">
      <c r="D323" s="36"/>
    </row>
    <row r="324" ht="15">
      <c r="D324" s="36"/>
    </row>
    <row r="325" ht="15">
      <c r="D325" s="36"/>
    </row>
    <row r="326" ht="15">
      <c r="D326" s="36"/>
    </row>
    <row r="327" ht="15">
      <c r="D327" s="36"/>
    </row>
    <row r="328" ht="15">
      <c r="D328" s="36"/>
    </row>
    <row r="329" ht="15">
      <c r="D329" s="36"/>
    </row>
    <row r="330" ht="15">
      <c r="D330" s="36"/>
    </row>
    <row r="331" ht="15">
      <c r="D331" s="36"/>
    </row>
    <row r="332" ht="15">
      <c r="D332" s="36"/>
    </row>
    <row r="333" ht="15">
      <c r="D333" s="36"/>
    </row>
    <row r="334" ht="15">
      <c r="D334" s="36"/>
    </row>
    <row r="335" ht="15">
      <c r="D335" s="36"/>
    </row>
    <row r="336" ht="15">
      <c r="D336" s="36"/>
    </row>
    <row r="337" ht="15">
      <c r="D337" s="36"/>
    </row>
    <row r="338" ht="15">
      <c r="D338" s="36"/>
    </row>
    <row r="339" ht="15">
      <c r="D339" s="36"/>
    </row>
    <row r="340" ht="15">
      <c r="D340" s="36"/>
    </row>
    <row r="341" ht="15">
      <c r="D341" s="36"/>
    </row>
    <row r="342" ht="15">
      <c r="D342" s="36"/>
    </row>
    <row r="343" ht="15">
      <c r="D343" s="36"/>
    </row>
    <row r="344" ht="15">
      <c r="D344" s="36"/>
    </row>
    <row r="345" ht="15">
      <c r="D345" s="36"/>
    </row>
    <row r="346" ht="15">
      <c r="D346" s="36"/>
    </row>
    <row r="347" ht="15">
      <c r="D347" s="36"/>
    </row>
    <row r="348" ht="15">
      <c r="D348" s="36"/>
    </row>
    <row r="349" ht="15">
      <c r="D349" s="36"/>
    </row>
    <row r="350" ht="15">
      <c r="D350" s="36"/>
    </row>
    <row r="351" ht="15">
      <c r="D351" s="36"/>
    </row>
    <row r="352" ht="15">
      <c r="D352" s="36"/>
    </row>
    <row r="353" ht="15">
      <c r="D353" s="36"/>
    </row>
    <row r="354" ht="15">
      <c r="D354" s="36"/>
    </row>
    <row r="355" ht="15">
      <c r="D355" s="36"/>
    </row>
    <row r="356" ht="15">
      <c r="D356" s="36"/>
    </row>
    <row r="357" ht="15">
      <c r="D357" s="36"/>
    </row>
    <row r="358" ht="15">
      <c r="D358" s="36"/>
    </row>
    <row r="359" ht="15">
      <c r="D359" s="36"/>
    </row>
    <row r="360" ht="15">
      <c r="D360" s="36"/>
    </row>
    <row r="361" ht="15">
      <c r="D361" s="36"/>
    </row>
    <row r="362" ht="15">
      <c r="D362" s="36"/>
    </row>
    <row r="363" ht="15">
      <c r="D363" s="36"/>
    </row>
    <row r="364" ht="15">
      <c r="D364" s="36"/>
    </row>
    <row r="365" ht="15">
      <c r="D365" s="36"/>
    </row>
    <row r="366" ht="15">
      <c r="D366" s="36"/>
    </row>
    <row r="367" ht="15">
      <c r="D367" s="36"/>
    </row>
    <row r="368" ht="15">
      <c r="D368" s="36"/>
    </row>
    <row r="369" ht="15">
      <c r="D369" s="36"/>
    </row>
    <row r="370" ht="15">
      <c r="D370" s="36"/>
    </row>
    <row r="371" ht="15">
      <c r="D371" s="36"/>
    </row>
    <row r="372" ht="15">
      <c r="D372" s="36"/>
    </row>
    <row r="373" ht="15">
      <c r="D373" s="36"/>
    </row>
    <row r="374" ht="15">
      <c r="D374" s="36"/>
    </row>
    <row r="375" ht="15">
      <c r="D375" s="36"/>
    </row>
    <row r="376" ht="15">
      <c r="D376" s="36"/>
    </row>
    <row r="377" ht="15">
      <c r="D377" s="36"/>
    </row>
    <row r="378" ht="15">
      <c r="D378" s="36"/>
    </row>
    <row r="379" ht="15">
      <c r="D379" s="36"/>
    </row>
    <row r="380" ht="15">
      <c r="D380" s="36"/>
    </row>
    <row r="381" ht="15">
      <c r="D381" s="36"/>
    </row>
    <row r="382" ht="15">
      <c r="D382" s="36"/>
    </row>
    <row r="383" ht="15">
      <c r="D383" s="36"/>
    </row>
    <row r="384" ht="15">
      <c r="D384" s="36"/>
    </row>
    <row r="385" ht="15">
      <c r="D385" s="36"/>
    </row>
    <row r="386" ht="15">
      <c r="D386" s="36"/>
    </row>
    <row r="387" ht="15">
      <c r="D387" s="36"/>
    </row>
    <row r="388" ht="15">
      <c r="D388" s="36"/>
    </row>
    <row r="389" ht="15">
      <c r="D389" s="36"/>
    </row>
    <row r="390" ht="15">
      <c r="D390" s="36"/>
    </row>
    <row r="391" ht="15">
      <c r="D391" s="36"/>
    </row>
    <row r="392" ht="15">
      <c r="D392" s="36"/>
    </row>
    <row r="393" ht="15">
      <c r="D393" s="36"/>
    </row>
    <row r="394" ht="15">
      <c r="D394" s="36"/>
    </row>
    <row r="395" ht="15">
      <c r="D395" s="36"/>
    </row>
    <row r="396" ht="15">
      <c r="D396" s="36"/>
    </row>
    <row r="397" ht="15">
      <c r="D397" s="36"/>
    </row>
    <row r="398" ht="15">
      <c r="D398" s="36"/>
    </row>
    <row r="399" ht="15">
      <c r="D399" s="36"/>
    </row>
    <row r="400" ht="15">
      <c r="D400" s="36"/>
    </row>
    <row r="401" ht="15">
      <c r="D401" s="36"/>
    </row>
    <row r="402" ht="15">
      <c r="D402" s="36"/>
    </row>
    <row r="403" ht="15">
      <c r="D403" s="36"/>
    </row>
    <row r="404" ht="15">
      <c r="D404" s="36"/>
    </row>
    <row r="405" ht="15">
      <c r="D405" s="36"/>
    </row>
    <row r="406" ht="15">
      <c r="D406" s="36"/>
    </row>
    <row r="407" ht="15">
      <c r="D407" s="36"/>
    </row>
    <row r="408" ht="15">
      <c r="D408" s="36"/>
    </row>
    <row r="409" ht="15">
      <c r="D409" s="36"/>
    </row>
    <row r="410" ht="15">
      <c r="D410" s="36"/>
    </row>
    <row r="411" ht="15">
      <c r="D411" s="36"/>
    </row>
    <row r="412" ht="15">
      <c r="D412" s="36"/>
    </row>
    <row r="413" ht="15">
      <c r="D413" s="36"/>
    </row>
    <row r="414" ht="15">
      <c r="D414" s="36"/>
    </row>
    <row r="415" ht="15">
      <c r="D415" s="36"/>
    </row>
    <row r="416" ht="15">
      <c r="D416" s="36"/>
    </row>
    <row r="417" ht="15">
      <c r="D417" s="36"/>
    </row>
    <row r="418" ht="15">
      <c r="D418" s="36"/>
    </row>
    <row r="419" ht="15">
      <c r="D419" s="36"/>
    </row>
    <row r="420" ht="15">
      <c r="D420" s="36"/>
    </row>
    <row r="421" ht="15">
      <c r="D421" s="36"/>
    </row>
    <row r="422" ht="15">
      <c r="D422" s="36"/>
    </row>
    <row r="423" ht="15">
      <c r="D423" s="36"/>
    </row>
    <row r="424" ht="15">
      <c r="D424" s="36"/>
    </row>
    <row r="425" ht="15">
      <c r="D425" s="36"/>
    </row>
    <row r="426" ht="15">
      <c r="D426" s="36"/>
    </row>
    <row r="427" ht="15">
      <c r="D427" s="36"/>
    </row>
    <row r="428" ht="15">
      <c r="D428" s="36"/>
    </row>
    <row r="429" ht="15">
      <c r="D429" s="36"/>
    </row>
    <row r="430" ht="15">
      <c r="D430" s="36"/>
    </row>
    <row r="431" ht="15">
      <c r="D431" s="36"/>
    </row>
    <row r="432" ht="15">
      <c r="D432" s="36"/>
    </row>
    <row r="433" ht="15">
      <c r="D433" s="36"/>
    </row>
    <row r="434" ht="15">
      <c r="D434" s="36"/>
    </row>
    <row r="435" ht="15">
      <c r="D435" s="36"/>
    </row>
    <row r="436" ht="15">
      <c r="D436" s="36"/>
    </row>
    <row r="437" ht="15">
      <c r="D437" s="36"/>
    </row>
    <row r="438" ht="15">
      <c r="D438" s="36"/>
    </row>
    <row r="439" ht="15">
      <c r="D439" s="36"/>
    </row>
    <row r="440" ht="15">
      <c r="D440" s="36"/>
    </row>
    <row r="441" ht="15">
      <c r="D441" s="36"/>
    </row>
    <row r="442" ht="15">
      <c r="D442" s="36"/>
    </row>
    <row r="443" ht="15">
      <c r="D443" s="36"/>
    </row>
    <row r="444" ht="15">
      <c r="D444" s="36"/>
    </row>
    <row r="445" ht="15">
      <c r="D445" s="36"/>
    </row>
    <row r="446" ht="15">
      <c r="D446" s="36"/>
    </row>
    <row r="447" ht="15">
      <c r="D447" s="36"/>
    </row>
    <row r="448" ht="15">
      <c r="D448" s="36"/>
    </row>
    <row r="449" ht="15">
      <c r="D449" s="36"/>
    </row>
    <row r="450" ht="15">
      <c r="D450" s="36"/>
    </row>
    <row r="451" ht="15">
      <c r="D451" s="36"/>
    </row>
    <row r="452" ht="15">
      <c r="D452" s="36"/>
    </row>
    <row r="453" ht="15">
      <c r="D453" s="36"/>
    </row>
    <row r="454" ht="15">
      <c r="D454" s="36"/>
    </row>
    <row r="455" ht="15">
      <c r="D455" s="36"/>
    </row>
    <row r="456" ht="15">
      <c r="D456" s="36"/>
    </row>
    <row r="457" ht="15">
      <c r="D457" s="36"/>
    </row>
    <row r="458" ht="15">
      <c r="D458" s="36"/>
    </row>
    <row r="459" ht="15">
      <c r="D459" s="36"/>
    </row>
    <row r="460" ht="15">
      <c r="D460" s="36"/>
    </row>
    <row r="461" ht="15">
      <c r="D461" s="36"/>
    </row>
    <row r="462" ht="15">
      <c r="D462" s="36"/>
    </row>
    <row r="463" ht="15">
      <c r="D463" s="36"/>
    </row>
    <row r="464" ht="15">
      <c r="D464" s="36"/>
    </row>
    <row r="465" ht="15">
      <c r="D465" s="36"/>
    </row>
    <row r="466" ht="15">
      <c r="D466" s="36"/>
    </row>
    <row r="467" ht="15">
      <c r="D467" s="36"/>
    </row>
    <row r="468" ht="15">
      <c r="D468" s="36"/>
    </row>
    <row r="469" ht="15">
      <c r="D469" s="36"/>
    </row>
    <row r="470" ht="15">
      <c r="D470" s="36"/>
    </row>
    <row r="471" ht="15">
      <c r="D471" s="36"/>
    </row>
    <row r="472" ht="15">
      <c r="D472" s="36"/>
    </row>
    <row r="473" ht="15">
      <c r="D473" s="36"/>
    </row>
    <row r="474" ht="15">
      <c r="D474" s="36"/>
    </row>
    <row r="475" ht="15">
      <c r="D475" s="36"/>
    </row>
    <row r="476" ht="15">
      <c r="D476" s="36"/>
    </row>
    <row r="477" ht="15">
      <c r="D477" s="36"/>
    </row>
    <row r="478" ht="15">
      <c r="D478" s="36"/>
    </row>
    <row r="479" ht="15">
      <c r="D479" s="36"/>
    </row>
    <row r="480" ht="15">
      <c r="D480" s="36"/>
    </row>
    <row r="481" ht="15">
      <c r="D481" s="36"/>
    </row>
    <row r="482" ht="15">
      <c r="D482" s="36"/>
    </row>
    <row r="483" ht="15">
      <c r="D483" s="36"/>
    </row>
    <row r="484" ht="15">
      <c r="D484" s="36"/>
    </row>
    <row r="485" ht="15">
      <c r="D485" s="36"/>
    </row>
    <row r="486" ht="15">
      <c r="D486" s="36"/>
    </row>
    <row r="487" ht="15">
      <c r="D487" s="36"/>
    </row>
    <row r="488" ht="15">
      <c r="D488" s="36"/>
    </row>
    <row r="489" ht="15">
      <c r="D489" s="36"/>
    </row>
    <row r="490" ht="15">
      <c r="D490" s="36"/>
    </row>
    <row r="491" ht="15">
      <c r="D491" s="36"/>
    </row>
    <row r="492" ht="15">
      <c r="D492" s="36"/>
    </row>
    <row r="493" ht="15">
      <c r="D493" s="36"/>
    </row>
    <row r="494" ht="15">
      <c r="D494" s="36"/>
    </row>
    <row r="495" ht="15">
      <c r="D495" s="36"/>
    </row>
    <row r="496" ht="15">
      <c r="D496" s="36"/>
    </row>
    <row r="497" ht="15">
      <c r="D497" s="36"/>
    </row>
    <row r="498" ht="15">
      <c r="D498" s="36"/>
    </row>
    <row r="499" ht="15">
      <c r="D499" s="36"/>
    </row>
    <row r="500" ht="15">
      <c r="D500" s="36"/>
    </row>
    <row r="501" ht="15">
      <c r="D501" s="36"/>
    </row>
    <row r="502" ht="15">
      <c r="D502" s="36"/>
    </row>
    <row r="503" ht="15">
      <c r="D503" s="36"/>
    </row>
    <row r="504" ht="15">
      <c r="D504" s="36"/>
    </row>
    <row r="505" ht="15">
      <c r="D505" s="36"/>
    </row>
    <row r="506" ht="15">
      <c r="D506" s="36"/>
    </row>
    <row r="507" ht="15">
      <c r="D507" s="36"/>
    </row>
    <row r="508" ht="15">
      <c r="D508" s="36"/>
    </row>
    <row r="509" ht="15">
      <c r="D509" s="36"/>
    </row>
    <row r="510" ht="15">
      <c r="D510" s="36"/>
    </row>
    <row r="511" ht="15">
      <c r="D511" s="36"/>
    </row>
    <row r="512" ht="15">
      <c r="D512" s="36"/>
    </row>
    <row r="513" ht="15">
      <c r="D513" s="36"/>
    </row>
    <row r="514" ht="15">
      <c r="D514" s="36"/>
    </row>
    <row r="515" ht="15">
      <c r="D515" s="36"/>
    </row>
    <row r="516" ht="15">
      <c r="D516" s="36"/>
    </row>
    <row r="517" ht="15">
      <c r="D517" s="36"/>
    </row>
    <row r="518" ht="15">
      <c r="D518" s="36"/>
    </row>
    <row r="519" ht="15">
      <c r="D519" s="36"/>
    </row>
    <row r="520" ht="15">
      <c r="D520" s="36"/>
    </row>
    <row r="521" ht="15">
      <c r="D521" s="36"/>
    </row>
    <row r="522" ht="15">
      <c r="D522" s="36"/>
    </row>
    <row r="523" ht="15">
      <c r="D523" s="36"/>
    </row>
    <row r="524" ht="15">
      <c r="D524" s="36"/>
    </row>
    <row r="525" ht="15">
      <c r="D525" s="36"/>
    </row>
    <row r="526" ht="15">
      <c r="D526" s="36"/>
    </row>
    <row r="527" ht="15">
      <c r="D527" s="36"/>
    </row>
    <row r="528" ht="15">
      <c r="D528" s="36"/>
    </row>
    <row r="529" ht="15">
      <c r="D529" s="36"/>
    </row>
    <row r="530" ht="15">
      <c r="D530" s="36"/>
    </row>
    <row r="531" ht="15">
      <c r="D531" s="36"/>
    </row>
    <row r="532" ht="15">
      <c r="D532" s="36"/>
    </row>
    <row r="533" ht="15">
      <c r="D533" s="36"/>
    </row>
    <row r="534" ht="15">
      <c r="D534" s="36"/>
    </row>
    <row r="535" ht="15">
      <c r="D535" s="36"/>
    </row>
    <row r="536" ht="15">
      <c r="D536" s="36"/>
    </row>
    <row r="537" ht="15">
      <c r="D537" s="36"/>
    </row>
    <row r="538" ht="15">
      <c r="D538" s="36"/>
    </row>
    <row r="539" ht="15">
      <c r="D539" s="36"/>
    </row>
    <row r="540" ht="15">
      <c r="D540" s="36"/>
    </row>
    <row r="541" ht="15">
      <c r="D541" s="36"/>
    </row>
    <row r="542" ht="15">
      <c r="D542" s="36"/>
    </row>
    <row r="543" ht="15">
      <c r="D543" s="36"/>
    </row>
    <row r="544" ht="15">
      <c r="D544" s="36"/>
    </row>
    <row r="545" ht="15">
      <c r="D545" s="36"/>
    </row>
    <row r="546" ht="15">
      <c r="D546" s="36"/>
    </row>
  </sheetData>
  <sheetProtection/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rintOptions/>
  <pageMargins left="0.43" right="0.34" top="0.45" bottom="0.75" header="0.3" footer="0.3"/>
  <pageSetup horizontalDpi="600" verticalDpi="600" orientation="portrait" paperSize="9" r:id="rId2"/>
  <headerFooter>
    <oddHeader>&amp;L&amp;9Nom : ___________________________&amp;C&amp;9Date&amp;11 : _______________</oddHeader>
    <oddFooter>&amp;C&amp;8charivari.eklablog.com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6"/>
  <sheetViews>
    <sheetView showGridLines="0" zoomScalePageLayoutView="80" workbookViewId="0" topLeftCell="A1">
      <selection activeCell="A1" sqref="A1"/>
    </sheetView>
  </sheetViews>
  <sheetFormatPr defaultColWidth="11.421875" defaultRowHeight="15"/>
  <cols>
    <col min="1" max="1" width="4.7109375" style="9" customWidth="1"/>
    <col min="2" max="2" width="25.00390625" style="0" customWidth="1"/>
    <col min="3" max="3" width="5.00390625" style="0" customWidth="1"/>
    <col min="4" max="4" width="5.00390625" style="6" customWidth="1"/>
    <col min="5" max="5" width="28.421875" style="0" customWidth="1"/>
    <col min="6" max="6" width="10.00390625" style="0" customWidth="1"/>
    <col min="7" max="7" width="1.28515625" style="0" customWidth="1"/>
    <col min="8" max="8" width="7.421875" style="0" customWidth="1"/>
    <col min="9" max="9" width="1.1484375" style="0" hidden="1" customWidth="1"/>
    <col min="10" max="10" width="1.57421875" style="0" hidden="1" customWidth="1"/>
    <col min="11" max="11" width="7.421875" style="0" customWidth="1"/>
    <col min="12" max="13" width="2.421875" style="1" hidden="1" customWidth="1"/>
    <col min="14" max="15" width="6.28125" style="1" hidden="1" customWidth="1"/>
    <col min="16" max="16" width="8.8515625" style="0" hidden="1" customWidth="1"/>
    <col min="17" max="18" width="7.57421875" style="0" hidden="1" customWidth="1"/>
  </cols>
  <sheetData>
    <row r="1" spans="1:12" ht="15">
      <c r="A1" s="48"/>
      <c r="B1" s="49"/>
      <c r="C1" s="49"/>
      <c r="D1" s="50"/>
      <c r="E1" s="49"/>
      <c r="F1" s="49"/>
      <c r="G1" s="49"/>
      <c r="K1">
        <f ca="1">RAND()</f>
        <v>0.8047005750171903</v>
      </c>
      <c r="L1" s="1">
        <f>ROUND(+K1*1000,0)</f>
        <v>805</v>
      </c>
    </row>
    <row r="2" spans="1:11" ht="27.75" customHeight="1">
      <c r="A2" s="68" t="str">
        <f>"Défi : 50 calculs en 5 minutes (série "&amp;L1&amp;")"</f>
        <v>Défi : 50 calculs en 5 minutes (série 805)</v>
      </c>
      <c r="B2" s="68"/>
      <c r="C2" s="68"/>
      <c r="D2" s="68"/>
      <c r="E2" s="68"/>
      <c r="F2" s="68"/>
      <c r="G2" s="51"/>
      <c r="H2" s="69" t="str">
        <f>"série "&amp;L1</f>
        <v>série 805</v>
      </c>
      <c r="I2" s="69"/>
      <c r="J2" s="69"/>
      <c r="K2" s="69"/>
    </row>
    <row r="3" spans="1:9" ht="15">
      <c r="A3" s="70" t="s">
        <v>5</v>
      </c>
      <c r="B3" s="70"/>
      <c r="C3" s="70"/>
      <c r="D3" s="70"/>
      <c r="E3" s="70"/>
      <c r="F3" s="71"/>
      <c r="G3" s="52"/>
      <c r="H3" s="7"/>
      <c r="I3" s="7"/>
    </row>
    <row r="4" spans="1:18" ht="15">
      <c r="A4" s="53"/>
      <c r="B4" s="54"/>
      <c r="C4" s="54"/>
      <c r="D4" s="55"/>
      <c r="E4" s="54"/>
      <c r="F4" s="54"/>
      <c r="G4" s="52"/>
      <c r="H4" s="72" t="s">
        <v>4</v>
      </c>
      <c r="I4" s="72"/>
      <c r="J4" s="72"/>
      <c r="K4" s="72"/>
      <c r="L4" s="15"/>
      <c r="M4" s="15"/>
      <c r="N4" s="15"/>
      <c r="O4" s="15"/>
      <c r="P4" s="15"/>
      <c r="Q4" s="15"/>
      <c r="R4" s="15"/>
    </row>
    <row r="5" spans="1:18" ht="15" customHeight="1">
      <c r="A5" s="10"/>
      <c r="B5" s="18"/>
      <c r="C5" s="18"/>
      <c r="D5" s="19"/>
      <c r="E5" s="18"/>
      <c r="F5" s="18"/>
      <c r="G5" s="25"/>
      <c r="H5" s="24" t="s">
        <v>3</v>
      </c>
      <c r="I5" s="24"/>
      <c r="J5" s="24"/>
      <c r="K5" s="24" t="s">
        <v>2</v>
      </c>
      <c r="L5" s="15"/>
      <c r="M5" s="15"/>
      <c r="N5" s="12" t="s">
        <v>0</v>
      </c>
      <c r="O5" s="13"/>
      <c r="P5" s="15"/>
      <c r="Q5" s="17" t="s">
        <v>1</v>
      </c>
      <c r="R5" s="16"/>
    </row>
    <row r="6" spans="1:18" ht="22.5" customHeight="1">
      <c r="A6" s="14">
        <v>1</v>
      </c>
      <c r="B6" s="38" t="str">
        <f>N6&amp;" x "&amp;O6&amp;" = ____"</f>
        <v>7 x 7 = ____</v>
      </c>
      <c r="C6" s="21"/>
      <c r="D6" s="22">
        <v>26</v>
      </c>
      <c r="E6" s="38" t="str">
        <f>Q6+R6&amp;" pour aller à "&amp;Q6+10&amp;" : ____"</f>
        <v>64 pour aller à 70 : ____</v>
      </c>
      <c r="F6" s="20"/>
      <c r="G6" s="26"/>
      <c r="H6" s="28">
        <f>+N6*O6</f>
        <v>49</v>
      </c>
      <c r="I6" s="29"/>
      <c r="J6" s="29"/>
      <c r="K6" s="46">
        <f>10-R6</f>
        <v>6</v>
      </c>
      <c r="L6" s="15"/>
      <c r="M6" s="15"/>
      <c r="N6" s="31">
        <f ca="1">_XLL.ALEA.ENTRE.BORNES(2,9)</f>
        <v>7</v>
      </c>
      <c r="O6" s="31">
        <f ca="1">_XLL.ALEA.ENTRE.BORNES(6,9)</f>
        <v>7</v>
      </c>
      <c r="P6" s="15"/>
      <c r="Q6" s="31">
        <f ca="1">_XLL.ALEA.ENTRE.BORNES(1,9)*10</f>
        <v>60</v>
      </c>
      <c r="R6" s="31">
        <f ca="1">_XLL.ALEA.ENTRE.BORNES(0,9)</f>
        <v>4</v>
      </c>
    </row>
    <row r="7" spans="1:18" ht="22.5" customHeight="1">
      <c r="A7" s="14">
        <v>2</v>
      </c>
      <c r="B7" s="20" t="str">
        <f>N7+O7&amp;" pour aller à "&amp;N7+10&amp;" : ____"</f>
        <v>16 pour aller à 20 : ____</v>
      </c>
      <c r="C7" s="21"/>
      <c r="D7" s="22">
        <v>27</v>
      </c>
      <c r="E7" s="38" t="str">
        <f>Q7&amp;" + "&amp;R7&amp;" = ____"</f>
        <v>37 + 20 = ____</v>
      </c>
      <c r="F7" s="20"/>
      <c r="G7" s="26"/>
      <c r="H7" s="46">
        <f>10-O7</f>
        <v>4</v>
      </c>
      <c r="I7" s="29"/>
      <c r="J7" s="29"/>
      <c r="K7" s="46">
        <f>+Q7+R7</f>
        <v>57</v>
      </c>
      <c r="L7" s="15"/>
      <c r="M7" s="15"/>
      <c r="N7" s="31">
        <f ca="1">_XLL.ALEA.ENTRE.BORNES(1,9)*10</f>
        <v>10</v>
      </c>
      <c r="O7" s="31">
        <f ca="1">_XLL.ALEA.ENTRE.BORNES(0,9)</f>
        <v>6</v>
      </c>
      <c r="P7" s="15"/>
      <c r="Q7" s="31">
        <f ca="1">_XLL.ALEA.ENTRE.BORNES(21,99)</f>
        <v>37</v>
      </c>
      <c r="R7" s="31">
        <f ca="1">_XLL.ALEA.ENTRE.BORNES(1,9)*10</f>
        <v>20</v>
      </c>
    </row>
    <row r="8" spans="1:18" ht="22.5" customHeight="1">
      <c r="A8" s="14">
        <v>3</v>
      </c>
      <c r="B8" s="20" t="str">
        <f>N8&amp;" + "&amp;O8&amp;" = ____"</f>
        <v>82 + 60 = ____</v>
      </c>
      <c r="C8" s="21"/>
      <c r="D8" s="22">
        <v>28</v>
      </c>
      <c r="E8" s="38" t="str">
        <f>Q8*100+R8&amp;" + ____ = "&amp;(Q8+1)*100</f>
        <v>610 + ____ = 700</v>
      </c>
      <c r="F8" s="20"/>
      <c r="G8" s="26"/>
      <c r="H8" s="28">
        <f>+N8+O8</f>
        <v>142</v>
      </c>
      <c r="I8" s="29"/>
      <c r="J8" s="29"/>
      <c r="K8" s="46">
        <f>100-R8</f>
        <v>90</v>
      </c>
      <c r="L8" s="15"/>
      <c r="M8" s="15"/>
      <c r="N8" s="31">
        <f ca="1">_XLL.ALEA.ENTRE.BORNES(21,99)</f>
        <v>82</v>
      </c>
      <c r="O8" s="31">
        <f ca="1">_XLL.ALEA.ENTRE.BORNES(1,9)*10</f>
        <v>60</v>
      </c>
      <c r="P8" s="15"/>
      <c r="Q8" s="31">
        <f ca="1">_XLL.ALEA.ENTRE.BORNES(1,9)</f>
        <v>6</v>
      </c>
      <c r="R8" s="31">
        <f ca="1">_XLL.ALEA.ENTRE.BORNES(1,9)*10</f>
        <v>10</v>
      </c>
    </row>
    <row r="9" spans="1:18" ht="22.5" customHeight="1">
      <c r="A9" s="14">
        <v>4</v>
      </c>
      <c r="B9" s="20" t="str">
        <f>N9*100+O9&amp;" + ____ = "&amp;(N9+1)*100</f>
        <v>410 + ____ = 500</v>
      </c>
      <c r="C9" s="21"/>
      <c r="D9" s="22">
        <v>29</v>
      </c>
      <c r="E9" s="38" t="str">
        <f>+Q9&amp;" x 1000 = ____"</f>
        <v>20 x 1000 = ____</v>
      </c>
      <c r="F9" s="20"/>
      <c r="G9" s="26"/>
      <c r="H9" s="28">
        <f>100-O9</f>
        <v>90</v>
      </c>
      <c r="I9" s="29"/>
      <c r="J9" s="29"/>
      <c r="K9" s="46">
        <f>+Q9*1000</f>
        <v>20000</v>
      </c>
      <c r="L9" s="15"/>
      <c r="M9" s="15"/>
      <c r="N9" s="31">
        <f ca="1">_XLL.ALEA.ENTRE.BORNES(1,9)</f>
        <v>4</v>
      </c>
      <c r="O9" s="31">
        <f ca="1">_XLL.ALEA.ENTRE.BORNES(1,9)*10</f>
        <v>10</v>
      </c>
      <c r="P9" s="15"/>
      <c r="Q9" s="31">
        <f ca="1">_XLL.ALEA.ENTRE.BORNES(13,20)</f>
        <v>20</v>
      </c>
      <c r="R9" s="31"/>
    </row>
    <row r="10" spans="1:18" ht="22.5" customHeight="1">
      <c r="A10" s="14">
        <v>5</v>
      </c>
      <c r="B10" s="20" t="str">
        <f>+N10&amp;" x 10 = ____"</f>
        <v>5 x 10 = ____</v>
      </c>
      <c r="C10" s="21"/>
      <c r="D10" s="22">
        <v>30</v>
      </c>
      <c r="E10" s="38" t="str">
        <f>"Le double de "&amp;Q10*10&amp;" est : ____"</f>
        <v>Le double de 120 est : ____</v>
      </c>
      <c r="F10" s="20"/>
      <c r="G10" s="26"/>
      <c r="H10" s="28">
        <f>+N10*10</f>
        <v>50</v>
      </c>
      <c r="I10" s="29"/>
      <c r="J10" s="29"/>
      <c r="K10" s="46">
        <f>+Q10*20</f>
        <v>240</v>
      </c>
      <c r="L10" s="15"/>
      <c r="M10" s="15"/>
      <c r="N10" s="31">
        <f ca="1">_XLL.ALEA.ENTRE.BORNES(5,12)</f>
        <v>5</v>
      </c>
      <c r="O10" s="31"/>
      <c r="P10" s="15"/>
      <c r="Q10" s="31">
        <f ca="1">_XLL.ALEA.ENTRE.BORNES(5,12)</f>
        <v>12</v>
      </c>
      <c r="R10" s="31"/>
    </row>
    <row r="11" spans="1:18" ht="22.5" customHeight="1">
      <c r="A11" s="14">
        <v>6</v>
      </c>
      <c r="B11" s="20" t="str">
        <f>"Le double de "&amp;N11*10&amp;" est : ____"</f>
        <v>Le double de 110 est : ____</v>
      </c>
      <c r="C11" s="21"/>
      <c r="D11" s="22">
        <v>31</v>
      </c>
      <c r="E11" s="38" t="str">
        <f>Q11&amp;" x "&amp;R11&amp;" = ____"</f>
        <v>5 x 8 = ____</v>
      </c>
      <c r="F11" s="20"/>
      <c r="G11" s="26"/>
      <c r="H11" s="28">
        <f>+N11*20</f>
        <v>220</v>
      </c>
      <c r="I11" s="28"/>
      <c r="J11" s="28"/>
      <c r="K11" s="46">
        <f>+Q11*R11</f>
        <v>40</v>
      </c>
      <c r="L11" s="15"/>
      <c r="M11" s="15"/>
      <c r="N11" s="31">
        <f ca="1">_XLL.ALEA.ENTRE.BORNES(5,12)</f>
        <v>11</v>
      </c>
      <c r="O11" s="31"/>
      <c r="P11" s="15"/>
      <c r="Q11" s="31">
        <f ca="1">_XLL.ALEA.ENTRE.BORNES(2,9)</f>
        <v>5</v>
      </c>
      <c r="R11" s="31">
        <f ca="1">_XLL.ALEA.ENTRE.BORNES(6,9)</f>
        <v>8</v>
      </c>
    </row>
    <row r="12" spans="1:18" ht="22.5" customHeight="1">
      <c r="A12" s="14">
        <v>7</v>
      </c>
      <c r="B12" s="38" t="str">
        <f>N12&amp;" x "&amp;O12&amp;" = ____"</f>
        <v>5 x 9 = ____</v>
      </c>
      <c r="C12" s="21"/>
      <c r="D12" s="22">
        <v>32</v>
      </c>
      <c r="E12" s="38" t="str">
        <f>Q12+R12&amp;" + ____ = "&amp;Q12+10</f>
        <v>17 + ____ = 20</v>
      </c>
      <c r="F12" s="20"/>
      <c r="G12" s="26"/>
      <c r="H12" s="46">
        <f>+N12*O12</f>
        <v>45</v>
      </c>
      <c r="I12" s="29"/>
      <c r="J12" s="29"/>
      <c r="K12" s="46">
        <f>10-R12</f>
        <v>3</v>
      </c>
      <c r="L12" s="15"/>
      <c r="M12" s="15"/>
      <c r="N12" s="31">
        <f ca="1">_XLL.ALEA.ENTRE.BORNES(2,9)</f>
        <v>5</v>
      </c>
      <c r="O12" s="31">
        <f ca="1">_XLL.ALEA.ENTRE.BORNES(6,9)</f>
        <v>9</v>
      </c>
      <c r="P12" s="15"/>
      <c r="Q12" s="31">
        <f ca="1">_XLL.ALEA.ENTRE.BORNES(1,9)*10</f>
        <v>10</v>
      </c>
      <c r="R12" s="31">
        <f ca="1">_XLL.ALEA.ENTRE.BORNES(0,9)</f>
        <v>7</v>
      </c>
    </row>
    <row r="13" spans="1:18" ht="22.5" customHeight="1">
      <c r="A13" s="14">
        <v>8</v>
      </c>
      <c r="B13" s="38" t="str">
        <f>N13+O13&amp;" + ____ = "&amp;N13+10</f>
        <v>21 + ____ = 30</v>
      </c>
      <c r="C13" s="21"/>
      <c r="D13" s="22">
        <v>33</v>
      </c>
      <c r="E13" s="38" t="str">
        <f>Q13&amp;" + "&amp;R13&amp;" = ____"</f>
        <v>32 + 90 = ____</v>
      </c>
      <c r="F13" s="20"/>
      <c r="G13" s="26"/>
      <c r="H13" s="46">
        <f>10-O13</f>
        <v>9</v>
      </c>
      <c r="I13" s="29"/>
      <c r="J13" s="29"/>
      <c r="K13" s="46">
        <f>+Q13+R13</f>
        <v>122</v>
      </c>
      <c r="L13" s="15"/>
      <c r="M13" s="15"/>
      <c r="N13" s="31">
        <f ca="1">_XLL.ALEA.ENTRE.BORNES(1,9)*10</f>
        <v>20</v>
      </c>
      <c r="O13" s="31">
        <f ca="1">_XLL.ALEA.ENTRE.BORNES(0,9)</f>
        <v>1</v>
      </c>
      <c r="P13" s="15"/>
      <c r="Q13" s="31">
        <f ca="1">_XLL.ALEA.ENTRE.BORNES(21,99)</f>
        <v>32</v>
      </c>
      <c r="R13" s="31">
        <f ca="1">_XLL.ALEA.ENTRE.BORNES(1,9)*10</f>
        <v>90</v>
      </c>
    </row>
    <row r="14" spans="1:18" ht="22.5" customHeight="1">
      <c r="A14" s="14">
        <v>9</v>
      </c>
      <c r="B14" s="38" t="str">
        <f>N14&amp;" + "&amp;O14&amp;" = ____"</f>
        <v>73 + 30 = ____</v>
      </c>
      <c r="C14" s="21"/>
      <c r="D14" s="22">
        <v>34</v>
      </c>
      <c r="E14" s="38" t="str">
        <f>Q14*100+R14&amp;" pour aller à "&amp;(Q14+1)*100&amp;" : ____"</f>
        <v>230 pour aller à 300 : ____</v>
      </c>
      <c r="F14" s="20"/>
      <c r="G14" s="26"/>
      <c r="H14" s="46">
        <f>+N14+O14</f>
        <v>103</v>
      </c>
      <c r="I14" s="29"/>
      <c r="J14" s="29"/>
      <c r="K14" s="46">
        <f>100-R14</f>
        <v>70</v>
      </c>
      <c r="L14" s="15"/>
      <c r="M14" s="15"/>
      <c r="N14" s="31">
        <f ca="1">_XLL.ALEA.ENTRE.BORNES(21,99)</f>
        <v>73</v>
      </c>
      <c r="O14" s="31">
        <f ca="1">_XLL.ALEA.ENTRE.BORNES(1,9)*10</f>
        <v>30</v>
      </c>
      <c r="P14" s="15"/>
      <c r="Q14" s="31">
        <f ca="1">_XLL.ALEA.ENTRE.BORNES(1,9)</f>
        <v>2</v>
      </c>
      <c r="R14" s="31">
        <f ca="1">_XLL.ALEA.ENTRE.BORNES(1,9)*10</f>
        <v>30</v>
      </c>
    </row>
    <row r="15" spans="1:18" ht="22.5" customHeight="1">
      <c r="A15" s="14">
        <v>10</v>
      </c>
      <c r="B15" s="38" t="str">
        <f>N15*100+O15&amp;" pour aller à "&amp;(N15+1)*100&amp;" : ____"</f>
        <v>260 pour aller à 300 : ____</v>
      </c>
      <c r="C15" s="21"/>
      <c r="D15" s="22">
        <v>35</v>
      </c>
      <c r="E15" s="38" t="str">
        <f>+Q15&amp;" x 100 = ____"</f>
        <v>19 x 100 = ____</v>
      </c>
      <c r="F15" s="20"/>
      <c r="G15" s="26"/>
      <c r="H15" s="46">
        <f>100-O15</f>
        <v>40</v>
      </c>
      <c r="I15" s="29"/>
      <c r="J15" s="29"/>
      <c r="K15" s="46">
        <f>+Q15*100</f>
        <v>1900</v>
      </c>
      <c r="L15" s="15"/>
      <c r="M15" s="15"/>
      <c r="N15" s="31">
        <f ca="1">_XLL.ALEA.ENTRE.BORNES(1,9)</f>
        <v>2</v>
      </c>
      <c r="O15" s="31">
        <f ca="1">_XLL.ALEA.ENTRE.BORNES(1,9)*10</f>
        <v>60</v>
      </c>
      <c r="P15" s="15"/>
      <c r="Q15" s="31">
        <f ca="1">_XLL.ALEA.ENTRE.BORNES(13,20)</f>
        <v>19</v>
      </c>
      <c r="R15" s="31"/>
    </row>
    <row r="16" spans="1:18" ht="22.5" customHeight="1">
      <c r="A16" s="14">
        <v>11</v>
      </c>
      <c r="B16" s="38" t="str">
        <f>+N16&amp;" x 1000 = ____"</f>
        <v>11 x 1000 = ____</v>
      </c>
      <c r="C16" s="21"/>
      <c r="D16" s="22">
        <v>36</v>
      </c>
      <c r="E16" s="38" t="str">
        <f>"Le double de "&amp;Q16*10&amp;" est : ____"</f>
        <v>Le double de 80 est : ____</v>
      </c>
      <c r="F16" s="20"/>
      <c r="G16" s="26"/>
      <c r="H16" s="46">
        <f>+N16*1000</f>
        <v>11000</v>
      </c>
      <c r="I16" s="29"/>
      <c r="J16" s="29"/>
      <c r="K16" s="46">
        <f>+Q16*20</f>
        <v>160</v>
      </c>
      <c r="L16" s="15"/>
      <c r="M16" s="15"/>
      <c r="N16" s="31">
        <f ca="1">_XLL.ALEA.ENTRE.BORNES(5,12)</f>
        <v>11</v>
      </c>
      <c r="O16" s="31"/>
      <c r="P16" s="15"/>
      <c r="Q16" s="31">
        <f ca="1">_XLL.ALEA.ENTRE.BORNES(5,12)</f>
        <v>8</v>
      </c>
      <c r="R16" s="31"/>
    </row>
    <row r="17" spans="1:18" ht="22.5" customHeight="1">
      <c r="A17" s="14">
        <v>12</v>
      </c>
      <c r="B17" s="38" t="str">
        <f>"Le double de "&amp;N17*10&amp;" est : ____"</f>
        <v>Le double de 60 est : ____</v>
      </c>
      <c r="C17" s="21"/>
      <c r="D17" s="22">
        <v>37</v>
      </c>
      <c r="E17" s="38" t="str">
        <f>Q17&amp;" x "&amp;R17&amp;" = ____"</f>
        <v>6 x 6 = ____</v>
      </c>
      <c r="F17" s="20"/>
      <c r="G17" s="26"/>
      <c r="H17" s="46">
        <f>+N17*20</f>
        <v>120</v>
      </c>
      <c r="I17" s="29"/>
      <c r="J17" s="29"/>
      <c r="K17" s="46">
        <f>+Q17*R17</f>
        <v>36</v>
      </c>
      <c r="L17" s="15"/>
      <c r="M17" s="15"/>
      <c r="N17" s="31">
        <f ca="1">_XLL.ALEA.ENTRE.BORNES(5,12)</f>
        <v>6</v>
      </c>
      <c r="O17" s="31"/>
      <c r="P17" s="15"/>
      <c r="Q17" s="31">
        <f ca="1">_XLL.ALEA.ENTRE.BORNES(2,9)</f>
        <v>6</v>
      </c>
      <c r="R17" s="31">
        <f ca="1">_XLL.ALEA.ENTRE.BORNES(6,9)</f>
        <v>6</v>
      </c>
    </row>
    <row r="18" spans="1:18" ht="22.5" customHeight="1">
      <c r="A18" s="14">
        <v>13</v>
      </c>
      <c r="B18" s="38" t="str">
        <f>N18&amp;" x "&amp;O18&amp;" = ____"</f>
        <v>5 x 6 = ____</v>
      </c>
      <c r="C18" s="21"/>
      <c r="D18" s="22">
        <v>38</v>
      </c>
      <c r="E18" s="38" t="str">
        <f>Q18+R18&amp;" pour aller à "&amp;Q18+10&amp;" : ____"</f>
        <v>87 pour aller à 90 : ____</v>
      </c>
      <c r="F18" s="20"/>
      <c r="G18" s="26"/>
      <c r="H18" s="46">
        <f>+N18*O18</f>
        <v>30</v>
      </c>
      <c r="I18" s="29"/>
      <c r="J18" s="29"/>
      <c r="K18" s="46">
        <f>10-R18</f>
        <v>3</v>
      </c>
      <c r="L18" s="15"/>
      <c r="M18" s="15"/>
      <c r="N18" s="31">
        <f ca="1">_XLL.ALEA.ENTRE.BORNES(2,9)</f>
        <v>5</v>
      </c>
      <c r="O18" s="31">
        <f ca="1">_XLL.ALEA.ENTRE.BORNES(6,9)</f>
        <v>6</v>
      </c>
      <c r="P18" s="15"/>
      <c r="Q18" s="31">
        <f ca="1">_XLL.ALEA.ENTRE.BORNES(1,9)*10</f>
        <v>80</v>
      </c>
      <c r="R18" s="31">
        <f ca="1">_XLL.ALEA.ENTRE.BORNES(0,9)</f>
        <v>7</v>
      </c>
    </row>
    <row r="19" spans="1:18" ht="22.5" customHeight="1">
      <c r="A19" s="14">
        <v>14</v>
      </c>
      <c r="B19" s="38" t="str">
        <f>N19+O19&amp;" pour aller à "&amp;N19+10&amp;" : ____"</f>
        <v>52 pour aller à 60 : ____</v>
      </c>
      <c r="C19" s="21"/>
      <c r="D19" s="22">
        <v>39</v>
      </c>
      <c r="E19" s="38" t="str">
        <f>Q19&amp;" + "&amp;R19&amp;" = ____"</f>
        <v>61 + 20 = ____</v>
      </c>
      <c r="F19" s="20"/>
      <c r="G19" s="26"/>
      <c r="H19" s="46">
        <f>10-O19</f>
        <v>8</v>
      </c>
      <c r="I19" s="29"/>
      <c r="J19" s="29"/>
      <c r="K19" s="46">
        <f>+Q19+R19</f>
        <v>81</v>
      </c>
      <c r="L19" s="15"/>
      <c r="M19" s="15"/>
      <c r="N19" s="31">
        <f ca="1">_XLL.ALEA.ENTRE.BORNES(1,9)*10</f>
        <v>50</v>
      </c>
      <c r="O19" s="31">
        <f ca="1">_XLL.ALEA.ENTRE.BORNES(0,9)</f>
        <v>2</v>
      </c>
      <c r="P19" s="15"/>
      <c r="Q19" s="31">
        <f ca="1">_XLL.ALEA.ENTRE.BORNES(21,99)</f>
        <v>61</v>
      </c>
      <c r="R19" s="31">
        <f ca="1">_XLL.ALEA.ENTRE.BORNES(1,9)*10</f>
        <v>20</v>
      </c>
    </row>
    <row r="20" spans="1:18" ht="22.5" customHeight="1">
      <c r="A20" s="14">
        <v>15</v>
      </c>
      <c r="B20" s="38" t="str">
        <f>N20&amp;" + "&amp;O20&amp;" = ____"</f>
        <v>68 + 60 = ____</v>
      </c>
      <c r="C20" s="21"/>
      <c r="D20" s="22">
        <v>40</v>
      </c>
      <c r="E20" s="38" t="str">
        <f>Q20*100+R20&amp;" + ____ = "&amp;(Q20+1)*100</f>
        <v>710 + ____ = 800</v>
      </c>
      <c r="F20" s="20"/>
      <c r="G20" s="26"/>
      <c r="H20" s="46">
        <f>+N20+O20</f>
        <v>128</v>
      </c>
      <c r="I20" s="29"/>
      <c r="J20" s="29"/>
      <c r="K20" s="46">
        <f>100-R20</f>
        <v>90</v>
      </c>
      <c r="L20" s="15"/>
      <c r="M20" s="15"/>
      <c r="N20" s="31">
        <f ca="1">_XLL.ALEA.ENTRE.BORNES(21,99)</f>
        <v>68</v>
      </c>
      <c r="O20" s="31">
        <f ca="1">_XLL.ALEA.ENTRE.BORNES(1,9)*10</f>
        <v>60</v>
      </c>
      <c r="P20" s="15"/>
      <c r="Q20" s="31">
        <f ca="1">_XLL.ALEA.ENTRE.BORNES(1,9)</f>
        <v>7</v>
      </c>
      <c r="R20" s="31">
        <f ca="1">_XLL.ALEA.ENTRE.BORNES(1,9)*10</f>
        <v>10</v>
      </c>
    </row>
    <row r="21" spans="1:18" ht="22.5" customHeight="1">
      <c r="A21" s="14">
        <v>16</v>
      </c>
      <c r="B21" s="38" t="str">
        <f>N21*100+O21&amp;" + ____ = "&amp;(N21+1)*100</f>
        <v>820 + ____ = 900</v>
      </c>
      <c r="C21" s="21"/>
      <c r="D21" s="22">
        <v>41</v>
      </c>
      <c r="E21" s="38" t="str">
        <f>+Q21&amp;" x 10 = ____"</f>
        <v>16 x 10 = ____</v>
      </c>
      <c r="F21" s="20"/>
      <c r="G21" s="26"/>
      <c r="H21" s="46">
        <f>100-O21</f>
        <v>80</v>
      </c>
      <c r="I21" s="29"/>
      <c r="J21" s="29"/>
      <c r="K21" s="46">
        <f>+Q21*10</f>
        <v>160</v>
      </c>
      <c r="L21" s="15"/>
      <c r="M21" s="15"/>
      <c r="N21" s="31">
        <f ca="1">_XLL.ALEA.ENTRE.BORNES(1,9)</f>
        <v>8</v>
      </c>
      <c r="O21" s="31">
        <f ca="1">_XLL.ALEA.ENTRE.BORNES(1,9)*10</f>
        <v>20</v>
      </c>
      <c r="P21" s="15"/>
      <c r="Q21" s="31">
        <f ca="1">_XLL.ALEA.ENTRE.BORNES(13,20)</f>
        <v>16</v>
      </c>
      <c r="R21" s="31"/>
    </row>
    <row r="22" spans="1:18" ht="22.5" customHeight="1">
      <c r="A22" s="14">
        <v>17</v>
      </c>
      <c r="B22" s="38" t="str">
        <f>+N22&amp;" x 100 = ____"</f>
        <v>7 x 100 = ____</v>
      </c>
      <c r="C22" s="21"/>
      <c r="D22" s="22">
        <v>42</v>
      </c>
      <c r="E22" s="38" t="str">
        <f>"Le double de "&amp;Q22*10&amp;" est : ____"</f>
        <v>Le double de 50 est : ____</v>
      </c>
      <c r="F22" s="20"/>
      <c r="G22" s="26"/>
      <c r="H22" s="46">
        <f>+N22*100</f>
        <v>700</v>
      </c>
      <c r="I22" s="29"/>
      <c r="J22" s="29"/>
      <c r="K22" s="46">
        <f>+Q22*20</f>
        <v>100</v>
      </c>
      <c r="L22" s="15"/>
      <c r="M22" s="15"/>
      <c r="N22" s="31">
        <f ca="1">_XLL.ALEA.ENTRE.BORNES(5,12)</f>
        <v>7</v>
      </c>
      <c r="O22" s="31"/>
      <c r="P22" s="15"/>
      <c r="Q22" s="31">
        <f ca="1">_XLL.ALEA.ENTRE.BORNES(5,12)</f>
        <v>5</v>
      </c>
      <c r="R22" s="31"/>
    </row>
    <row r="23" spans="1:18" ht="22.5" customHeight="1">
      <c r="A23" s="14">
        <v>18</v>
      </c>
      <c r="B23" s="38" t="str">
        <f>"Le double de "&amp;N23*10&amp;" est : ____"</f>
        <v>Le double de 70 est : ____</v>
      </c>
      <c r="C23" s="21"/>
      <c r="D23" s="22">
        <v>43</v>
      </c>
      <c r="E23" s="38" t="str">
        <f>Q23&amp;" x "&amp;R23&amp;" = ____"</f>
        <v>6 x 8 = ____</v>
      </c>
      <c r="F23" s="20"/>
      <c r="G23" s="26"/>
      <c r="H23" s="46">
        <f>+N23*20</f>
        <v>140</v>
      </c>
      <c r="I23" s="29"/>
      <c r="J23" s="29"/>
      <c r="K23" s="46">
        <f>+Q23*R23</f>
        <v>48</v>
      </c>
      <c r="L23" s="15"/>
      <c r="M23" s="15"/>
      <c r="N23" s="31">
        <f ca="1">_XLL.ALEA.ENTRE.BORNES(5,12)</f>
        <v>7</v>
      </c>
      <c r="O23" s="31"/>
      <c r="P23" s="15"/>
      <c r="Q23" s="31">
        <f ca="1">_XLL.ALEA.ENTRE.BORNES(2,9)</f>
        <v>6</v>
      </c>
      <c r="R23" s="31">
        <f ca="1">_XLL.ALEA.ENTRE.BORNES(6,9)</f>
        <v>8</v>
      </c>
    </row>
    <row r="24" spans="1:18" ht="22.5" customHeight="1">
      <c r="A24" s="14">
        <v>19</v>
      </c>
      <c r="B24" s="38" t="str">
        <f>N24&amp;" x "&amp;O24&amp;" = ____"</f>
        <v>3 x 9 = ____</v>
      </c>
      <c r="C24" s="21"/>
      <c r="D24" s="22">
        <v>44</v>
      </c>
      <c r="E24" s="38" t="str">
        <f>Q24+R24&amp;" + ____ = "&amp;Q24+10</f>
        <v>58 + ____ = 60</v>
      </c>
      <c r="F24" s="20"/>
      <c r="G24" s="26"/>
      <c r="H24" s="46">
        <f>+N24*O24</f>
        <v>27</v>
      </c>
      <c r="I24" s="29"/>
      <c r="J24" s="29"/>
      <c r="K24" s="46">
        <f>10-R24</f>
        <v>2</v>
      </c>
      <c r="L24" s="15"/>
      <c r="M24" s="15"/>
      <c r="N24" s="31">
        <f ca="1">_XLL.ALEA.ENTRE.BORNES(2,9)</f>
        <v>3</v>
      </c>
      <c r="O24" s="31">
        <f ca="1">_XLL.ALEA.ENTRE.BORNES(6,9)</f>
        <v>9</v>
      </c>
      <c r="P24" s="15"/>
      <c r="Q24" s="31">
        <f ca="1">_XLL.ALEA.ENTRE.BORNES(1,9)*10</f>
        <v>50</v>
      </c>
      <c r="R24" s="31">
        <f ca="1">_XLL.ALEA.ENTRE.BORNES(0,9)</f>
        <v>8</v>
      </c>
    </row>
    <row r="25" spans="1:18" ht="22.5" customHeight="1">
      <c r="A25" s="14">
        <v>20</v>
      </c>
      <c r="B25" s="38" t="str">
        <f>N25+O25&amp;" + ____ = "&amp;N25+10</f>
        <v>14 + ____ = 15</v>
      </c>
      <c r="C25" s="21"/>
      <c r="D25" s="22">
        <v>45</v>
      </c>
      <c r="E25" s="38" t="str">
        <f>Q25&amp;" + "&amp;R25&amp;" = ____"</f>
        <v>31 + 20 = ____</v>
      </c>
      <c r="F25" s="20"/>
      <c r="G25" s="26"/>
      <c r="H25" s="46">
        <f>10-O25</f>
        <v>1</v>
      </c>
      <c r="I25" s="29"/>
      <c r="J25" s="29"/>
      <c r="K25" s="46">
        <f>+Q25+R25</f>
        <v>51</v>
      </c>
      <c r="L25" s="15"/>
      <c r="M25" s="15"/>
      <c r="N25" s="31">
        <f ca="1">_XLL.ALEA.ENTRE.BORNES(2,9)</f>
        <v>5</v>
      </c>
      <c r="O25" s="31">
        <f ca="1">_XLL.ALEA.ENTRE.BORNES(6,9)</f>
        <v>9</v>
      </c>
      <c r="P25" s="15"/>
      <c r="Q25" s="31">
        <f ca="1">_XLL.ALEA.ENTRE.BORNES(21,99)</f>
        <v>31</v>
      </c>
      <c r="R25" s="31">
        <f ca="1">_XLL.ALEA.ENTRE.BORNES(1,9)*10</f>
        <v>20</v>
      </c>
    </row>
    <row r="26" spans="1:18" ht="22.5" customHeight="1">
      <c r="A26" s="14">
        <v>21</v>
      </c>
      <c r="B26" s="38" t="str">
        <f>N26&amp;" + "&amp;O26&amp;" = ____"</f>
        <v>80 + 2 = ____</v>
      </c>
      <c r="C26" s="21"/>
      <c r="D26" s="22">
        <v>46</v>
      </c>
      <c r="E26" s="38" t="str">
        <f>Q26*100+R26&amp;" pour aller à "&amp;(Q26+1)*100&amp;" : ____"</f>
        <v>910 pour aller à 1000 : ____</v>
      </c>
      <c r="F26" s="23"/>
      <c r="G26" s="27"/>
      <c r="H26" s="46">
        <f>+N26+O26</f>
        <v>82</v>
      </c>
      <c r="I26" s="29"/>
      <c r="J26" s="29"/>
      <c r="K26" s="46">
        <f>100-R26</f>
        <v>90</v>
      </c>
      <c r="L26" s="15"/>
      <c r="M26" s="15"/>
      <c r="N26" s="31">
        <f ca="1">_XLL.ALEA.ENTRE.BORNES(1,9)*10</f>
        <v>80</v>
      </c>
      <c r="O26" s="31">
        <f ca="1">_XLL.ALEA.ENTRE.BORNES(0,9)</f>
        <v>2</v>
      </c>
      <c r="P26" s="15"/>
      <c r="Q26" s="31">
        <f>+N27+1</f>
        <v>9</v>
      </c>
      <c r="R26" s="31">
        <f ca="1">_XLL.ALEA.ENTRE.BORNES(1,9)*10</f>
        <v>10</v>
      </c>
    </row>
    <row r="27" spans="1:18" ht="22.5" customHeight="1">
      <c r="A27" s="14">
        <v>22</v>
      </c>
      <c r="B27" s="38" t="str">
        <f>N27*100+O27&amp;" pour aller à "&amp;(N27+1)*100&amp;" : ____"</f>
        <v>890 pour aller à 900 : ____</v>
      </c>
      <c r="C27" s="21"/>
      <c r="D27" s="22">
        <v>47</v>
      </c>
      <c r="E27" s="38" t="str">
        <f>+Q27&amp;" x 100 = ____"</f>
        <v>19 x 100 = ____</v>
      </c>
      <c r="F27" s="23"/>
      <c r="G27" s="27"/>
      <c r="H27" s="46">
        <f>100-O27</f>
        <v>10</v>
      </c>
      <c r="I27" s="29"/>
      <c r="J27" s="29"/>
      <c r="K27" s="46">
        <f>+Q27*100</f>
        <v>1900</v>
      </c>
      <c r="L27" s="15"/>
      <c r="M27" s="15"/>
      <c r="N27" s="31">
        <f ca="1">_XLL.ALEA.ENTRE.BORNES(2,8)</f>
        <v>8</v>
      </c>
      <c r="O27" s="31">
        <f ca="1">_XLL.ALEA.ENTRE.BORNES(1,9)*10</f>
        <v>90</v>
      </c>
      <c r="P27" s="15"/>
      <c r="Q27" s="31">
        <f ca="1">_XLL.ALEA.ENTRE.BORNES(13,20)</f>
        <v>19</v>
      </c>
      <c r="R27" s="31"/>
    </row>
    <row r="28" spans="1:18" ht="22.5" customHeight="1">
      <c r="A28" s="14">
        <v>23</v>
      </c>
      <c r="B28" s="38" t="str">
        <f>+N28&amp;" x 10 = ____"</f>
        <v>5 x 10 = ____</v>
      </c>
      <c r="C28" s="21"/>
      <c r="D28" s="22">
        <v>48</v>
      </c>
      <c r="E28" s="38" t="str">
        <f>"Le double de "&amp;Q28*10&amp;" est : ____"</f>
        <v>Le double de 50 est : ____</v>
      </c>
      <c r="F28" s="23"/>
      <c r="G28" s="27"/>
      <c r="H28" s="46">
        <f>+N28*10</f>
        <v>50</v>
      </c>
      <c r="I28" s="29"/>
      <c r="J28" s="29"/>
      <c r="K28" s="46">
        <f>+Q28*20</f>
        <v>100</v>
      </c>
      <c r="L28" s="15"/>
      <c r="M28" s="15"/>
      <c r="N28" s="31">
        <f ca="1">_XLL.ALEA.ENTRE.BORNES(5,12)</f>
        <v>5</v>
      </c>
      <c r="O28" s="31">
        <f ca="1">_XLL.ALEA.ENTRE.BORNES(1,9)*10</f>
        <v>90</v>
      </c>
      <c r="P28" s="15"/>
      <c r="Q28" s="31">
        <f ca="1">_XLL.ALEA.ENTRE.BORNES(5,12)</f>
        <v>5</v>
      </c>
      <c r="R28" s="31"/>
    </row>
    <row r="29" spans="1:18" ht="22.5" customHeight="1">
      <c r="A29" s="14">
        <v>24</v>
      </c>
      <c r="B29" s="38" t="str">
        <f>"Le double de "&amp;N29*10&amp;" est : ____"</f>
        <v>Le double de 120 est : ____</v>
      </c>
      <c r="C29" s="21"/>
      <c r="D29" s="22">
        <v>49</v>
      </c>
      <c r="E29" s="38" t="str">
        <f>Q29&amp;" x "&amp;R29&amp;" = ____"</f>
        <v>7 x 7 = ____</v>
      </c>
      <c r="F29" s="23"/>
      <c r="G29" s="27"/>
      <c r="H29" s="46">
        <f>+N29*20</f>
        <v>240</v>
      </c>
      <c r="I29" s="29"/>
      <c r="J29" s="29"/>
      <c r="K29" s="46">
        <f>+Q29*R29</f>
        <v>49</v>
      </c>
      <c r="L29" s="15"/>
      <c r="M29" s="15"/>
      <c r="N29" s="31">
        <f ca="1">_XLL.ALEA.ENTRE.BORNES(5,12)</f>
        <v>12</v>
      </c>
      <c r="O29" s="31"/>
      <c r="P29" s="15"/>
      <c r="Q29" s="31">
        <f ca="1">_XLL.ALEA.ENTRE.BORNES(2,9)</f>
        <v>7</v>
      </c>
      <c r="R29" s="31">
        <f ca="1">_XLL.ALEA.ENTRE.BORNES(6,9)</f>
        <v>7</v>
      </c>
    </row>
    <row r="30" spans="1:18" ht="22.5" customHeight="1">
      <c r="A30" s="14">
        <v>25</v>
      </c>
      <c r="B30" s="38" t="str">
        <f>N30&amp;" x "&amp;O30&amp;" = ____"</f>
        <v>5 x 8 = ____</v>
      </c>
      <c r="C30" s="21"/>
      <c r="D30" s="22">
        <v>50</v>
      </c>
      <c r="E30" s="38" t="str">
        <f>Q30+R30&amp;" pour aller à "&amp;Q30+10&amp;" : ____"</f>
        <v>11 pour aller à 20 : ____</v>
      </c>
      <c r="F30" s="23"/>
      <c r="G30" s="27"/>
      <c r="H30" s="46">
        <f>+N30*O30</f>
        <v>40</v>
      </c>
      <c r="I30" s="29"/>
      <c r="J30" s="29"/>
      <c r="K30" s="28">
        <f>10-R30</f>
        <v>9</v>
      </c>
      <c r="L30" s="15"/>
      <c r="M30" s="15"/>
      <c r="N30" s="31">
        <f ca="1">_XLL.ALEA.ENTRE.BORNES(2,9)</f>
        <v>5</v>
      </c>
      <c r="O30" s="31">
        <f ca="1">_XLL.ALEA.ENTRE.BORNES(6,9)</f>
        <v>8</v>
      </c>
      <c r="P30" s="15"/>
      <c r="Q30" s="31">
        <f ca="1">_XLL.ALEA.ENTRE.BORNES(1,9)*10</f>
        <v>10</v>
      </c>
      <c r="R30" s="31">
        <f ca="1">_XLL.ALEA.ENTRE.BORNES(0,9)</f>
        <v>1</v>
      </c>
    </row>
    <row r="31" spans="1:18" ht="15">
      <c r="A31" s="10"/>
      <c r="B31" s="3"/>
      <c r="C31" s="2"/>
      <c r="D31" s="4"/>
      <c r="E31" s="3"/>
      <c r="F31" s="3"/>
      <c r="G31" s="8"/>
      <c r="H31" s="46"/>
      <c r="Q31" s="31"/>
      <c r="R31" s="31"/>
    </row>
    <row r="32" spans="1:18" ht="15">
      <c r="A32" s="10"/>
      <c r="B32" s="3"/>
      <c r="C32" s="3"/>
      <c r="D32" s="4"/>
      <c r="E32" s="3"/>
      <c r="F32" s="3"/>
      <c r="G32" s="8"/>
      <c r="H32" s="46"/>
      <c r="Q32" s="31"/>
      <c r="R32" s="31"/>
    </row>
    <row r="33" spans="1:18" ht="15">
      <c r="A33" s="11"/>
      <c r="B33" s="3"/>
      <c r="C33" s="3"/>
      <c r="D33" s="4"/>
      <c r="E33" s="3"/>
      <c r="F33" s="3"/>
      <c r="G33" s="8"/>
      <c r="H33" s="46"/>
      <c r="Q33" s="31"/>
      <c r="R33" s="31"/>
    </row>
    <row r="34" spans="1:18" ht="15">
      <c r="A34" s="67"/>
      <c r="B34" s="67"/>
      <c r="C34" s="3"/>
      <c r="D34" s="4"/>
      <c r="E34" s="3"/>
      <c r="F34" s="3"/>
      <c r="G34" s="8"/>
      <c r="H34" s="46"/>
      <c r="Q34" s="31"/>
      <c r="R34" s="31"/>
    </row>
    <row r="35" spans="1:18" ht="15">
      <c r="A35" s="67"/>
      <c r="B35" s="67"/>
      <c r="C35" s="3"/>
      <c r="D35" s="4"/>
      <c r="E35" s="3"/>
      <c r="F35" s="3"/>
      <c r="G35" s="8"/>
      <c r="H35" s="46"/>
      <c r="Q35" s="31"/>
      <c r="R35" s="31"/>
    </row>
    <row r="36" spans="1:7" ht="15">
      <c r="A36" s="66"/>
      <c r="B36" s="66"/>
      <c r="C36" s="3"/>
      <c r="D36" s="4"/>
      <c r="E36" s="3"/>
      <c r="F36" s="3"/>
      <c r="G36" s="8"/>
    </row>
    <row r="37" spans="1:7" ht="15">
      <c r="A37" s="67"/>
      <c r="B37" s="67"/>
      <c r="C37" s="3"/>
      <c r="D37" s="4"/>
      <c r="E37" s="3"/>
      <c r="F37" s="3"/>
      <c r="G37" s="8"/>
    </row>
    <row r="38" spans="1:7" ht="15">
      <c r="A38" s="67"/>
      <c r="B38" s="67"/>
      <c r="C38" s="3"/>
      <c r="D38" s="4"/>
      <c r="E38" s="3"/>
      <c r="F38" s="3"/>
      <c r="G38" s="8"/>
    </row>
    <row r="39" ht="15">
      <c r="D39" s="5"/>
    </row>
    <row r="40" ht="15">
      <c r="D40" s="5"/>
    </row>
    <row r="41" ht="15">
      <c r="D41" s="5"/>
    </row>
    <row r="42" ht="15">
      <c r="D42" s="5"/>
    </row>
    <row r="43" ht="15">
      <c r="D43" s="5"/>
    </row>
    <row r="44" ht="15">
      <c r="D44" s="5"/>
    </row>
    <row r="45" ht="15">
      <c r="D45" s="5"/>
    </row>
    <row r="46" ht="15">
      <c r="D46" s="5"/>
    </row>
    <row r="47" ht="15">
      <c r="D47" s="5"/>
    </row>
    <row r="48" ht="15">
      <c r="D48" s="5"/>
    </row>
    <row r="49" ht="15">
      <c r="D49" s="5"/>
    </row>
    <row r="50" ht="15">
      <c r="D50" s="5"/>
    </row>
    <row r="51" ht="15">
      <c r="D51" s="5"/>
    </row>
    <row r="52" ht="15">
      <c r="D52" s="5"/>
    </row>
    <row r="53" ht="15">
      <c r="D53" s="5"/>
    </row>
    <row r="54" ht="15">
      <c r="D54" s="5"/>
    </row>
    <row r="55" ht="15">
      <c r="D55" s="5"/>
    </row>
    <row r="56" ht="15">
      <c r="D56" s="5"/>
    </row>
    <row r="57" ht="15">
      <c r="D57" s="5"/>
    </row>
    <row r="58" ht="15">
      <c r="D58" s="5"/>
    </row>
    <row r="59" ht="15">
      <c r="D59" s="5"/>
    </row>
    <row r="60" ht="15">
      <c r="D60" s="5"/>
    </row>
    <row r="61" ht="15">
      <c r="D61" s="5"/>
    </row>
    <row r="62" ht="15">
      <c r="D62" s="5"/>
    </row>
    <row r="63" ht="15">
      <c r="D63" s="5"/>
    </row>
    <row r="64" ht="15">
      <c r="D64" s="5"/>
    </row>
    <row r="65" ht="15">
      <c r="D65" s="5"/>
    </row>
    <row r="66" ht="15">
      <c r="D66" s="5"/>
    </row>
    <row r="67" ht="15">
      <c r="D67" s="5"/>
    </row>
    <row r="68" ht="15">
      <c r="D68" s="5"/>
    </row>
    <row r="69" ht="15">
      <c r="D69" s="5"/>
    </row>
    <row r="70" ht="15">
      <c r="D70" s="5"/>
    </row>
    <row r="71" ht="15">
      <c r="D71" s="5"/>
    </row>
    <row r="72" ht="15">
      <c r="D72" s="5"/>
    </row>
    <row r="73" ht="15">
      <c r="D73" s="5"/>
    </row>
    <row r="74" ht="15">
      <c r="D74" s="5"/>
    </row>
    <row r="75" ht="15">
      <c r="D75" s="5"/>
    </row>
    <row r="76" ht="15">
      <c r="D76" s="5"/>
    </row>
    <row r="77" ht="15">
      <c r="D77" s="5"/>
    </row>
    <row r="78" ht="15">
      <c r="D78" s="5"/>
    </row>
    <row r="79" ht="15">
      <c r="D79" s="5"/>
    </row>
    <row r="80" ht="15">
      <c r="D80" s="5"/>
    </row>
    <row r="81" ht="15">
      <c r="D81" s="5"/>
    </row>
    <row r="82" ht="15">
      <c r="D82" s="5"/>
    </row>
    <row r="83" ht="15">
      <c r="D83" s="5"/>
    </row>
    <row r="84" ht="15">
      <c r="D84" s="5"/>
    </row>
    <row r="85" ht="15">
      <c r="D85" s="5"/>
    </row>
    <row r="86" ht="15">
      <c r="D86" s="5"/>
    </row>
    <row r="87" ht="15">
      <c r="D87" s="5"/>
    </row>
    <row r="88" ht="15">
      <c r="D88" s="5"/>
    </row>
    <row r="89" ht="15">
      <c r="D89" s="5"/>
    </row>
    <row r="90" ht="15">
      <c r="D90" s="5"/>
    </row>
    <row r="91" ht="15">
      <c r="D91" s="5"/>
    </row>
    <row r="92" ht="15">
      <c r="D92" s="5"/>
    </row>
    <row r="93" ht="15">
      <c r="D93" s="5"/>
    </row>
    <row r="94" ht="15">
      <c r="D94" s="5"/>
    </row>
    <row r="95" ht="15">
      <c r="D95" s="5"/>
    </row>
    <row r="96" ht="15">
      <c r="D96" s="5"/>
    </row>
    <row r="97" ht="15">
      <c r="D97" s="5"/>
    </row>
    <row r="98" ht="15">
      <c r="D98" s="5"/>
    </row>
    <row r="99" ht="15">
      <c r="D99" s="5"/>
    </row>
    <row r="100" ht="15">
      <c r="D100" s="5"/>
    </row>
    <row r="101" ht="15">
      <c r="D101" s="5"/>
    </row>
    <row r="102" ht="15">
      <c r="D102" s="5"/>
    </row>
    <row r="103" ht="15">
      <c r="D103" s="5"/>
    </row>
    <row r="104" ht="15">
      <c r="D104" s="5"/>
    </row>
    <row r="105" ht="15">
      <c r="D105" s="5"/>
    </row>
    <row r="106" ht="15">
      <c r="D106" s="5"/>
    </row>
    <row r="107" ht="15">
      <c r="D107" s="5"/>
    </row>
    <row r="108" ht="15">
      <c r="D108" s="5"/>
    </row>
    <row r="109" ht="15">
      <c r="D109" s="5"/>
    </row>
    <row r="110" ht="15">
      <c r="D110" s="5"/>
    </row>
    <row r="111" ht="15">
      <c r="D111" s="5"/>
    </row>
    <row r="112" ht="15">
      <c r="D112" s="5"/>
    </row>
    <row r="113" ht="15">
      <c r="D113" s="5"/>
    </row>
    <row r="114" ht="15">
      <c r="D114" s="5"/>
    </row>
    <row r="115" ht="15">
      <c r="D115" s="5"/>
    </row>
    <row r="116" ht="15">
      <c r="D116" s="5"/>
    </row>
    <row r="117" ht="15">
      <c r="D117" s="5"/>
    </row>
    <row r="118" ht="15">
      <c r="D118" s="5"/>
    </row>
    <row r="119" ht="15">
      <c r="D119" s="5"/>
    </row>
    <row r="120" ht="15">
      <c r="D120" s="5"/>
    </row>
    <row r="121" ht="15">
      <c r="D121" s="5"/>
    </row>
    <row r="122" ht="15">
      <c r="D122" s="5"/>
    </row>
    <row r="123" ht="15">
      <c r="D123" s="5"/>
    </row>
    <row r="124" ht="15">
      <c r="D124" s="5"/>
    </row>
    <row r="125" ht="15">
      <c r="D125" s="5"/>
    </row>
    <row r="126" ht="15">
      <c r="D126" s="5"/>
    </row>
    <row r="127" ht="15">
      <c r="D127" s="5"/>
    </row>
    <row r="128" ht="15">
      <c r="D128" s="5"/>
    </row>
    <row r="129" ht="15">
      <c r="D129" s="5"/>
    </row>
    <row r="130" ht="15">
      <c r="D130" s="5"/>
    </row>
    <row r="131" ht="15">
      <c r="D131" s="5"/>
    </row>
    <row r="132" ht="15">
      <c r="D132" s="5"/>
    </row>
    <row r="133" ht="15">
      <c r="D133" s="5"/>
    </row>
    <row r="134" ht="15">
      <c r="D134" s="5"/>
    </row>
    <row r="135" ht="15">
      <c r="D135" s="5"/>
    </row>
    <row r="136" ht="15">
      <c r="D136" s="5"/>
    </row>
    <row r="137" ht="15">
      <c r="D137" s="5"/>
    </row>
    <row r="138" ht="15">
      <c r="D138" s="5"/>
    </row>
    <row r="139" ht="15">
      <c r="D139" s="5"/>
    </row>
    <row r="140" ht="15">
      <c r="D140" s="5"/>
    </row>
    <row r="141" ht="15">
      <c r="D141" s="5"/>
    </row>
    <row r="142" ht="15">
      <c r="D142" s="5"/>
    </row>
    <row r="143" ht="15">
      <c r="D143" s="5"/>
    </row>
    <row r="144" ht="15">
      <c r="D144" s="5"/>
    </row>
    <row r="145" ht="15">
      <c r="D145" s="5"/>
    </row>
    <row r="146" ht="15">
      <c r="D146" s="5"/>
    </row>
    <row r="147" ht="15">
      <c r="D147" s="5"/>
    </row>
    <row r="148" ht="15">
      <c r="D148" s="5"/>
    </row>
    <row r="149" ht="15">
      <c r="D149" s="5"/>
    </row>
    <row r="150" ht="15">
      <c r="D150" s="5"/>
    </row>
    <row r="151" ht="15">
      <c r="D151" s="5"/>
    </row>
    <row r="152" ht="15">
      <c r="D152" s="5"/>
    </row>
    <row r="153" ht="15">
      <c r="D153" s="5"/>
    </row>
    <row r="154" ht="15">
      <c r="D154" s="5"/>
    </row>
    <row r="155" ht="15">
      <c r="D155" s="5"/>
    </row>
    <row r="156" ht="15">
      <c r="D156" s="5"/>
    </row>
    <row r="157" ht="15">
      <c r="D157" s="5"/>
    </row>
    <row r="158" ht="15">
      <c r="D158" s="5"/>
    </row>
    <row r="159" ht="15">
      <c r="D159" s="5"/>
    </row>
    <row r="160" ht="15">
      <c r="D160" s="5"/>
    </row>
    <row r="161" ht="15">
      <c r="D161" s="5"/>
    </row>
    <row r="162" ht="15">
      <c r="D162" s="5"/>
    </row>
    <row r="163" ht="15">
      <c r="D163" s="5"/>
    </row>
    <row r="164" ht="15">
      <c r="D164" s="5"/>
    </row>
    <row r="165" ht="15">
      <c r="D165" s="5"/>
    </row>
    <row r="166" ht="15">
      <c r="D166" s="5"/>
    </row>
    <row r="167" ht="15">
      <c r="D167" s="5"/>
    </row>
    <row r="168" ht="15">
      <c r="D168" s="5"/>
    </row>
    <row r="169" ht="15">
      <c r="D169" s="5"/>
    </row>
    <row r="170" ht="15">
      <c r="D170" s="5"/>
    </row>
    <row r="171" ht="15">
      <c r="D171" s="5"/>
    </row>
    <row r="172" ht="15">
      <c r="D172" s="5"/>
    </row>
    <row r="173" ht="15">
      <c r="D173" s="5"/>
    </row>
    <row r="174" ht="15">
      <c r="D174" s="5"/>
    </row>
    <row r="175" ht="15">
      <c r="D175" s="5"/>
    </row>
    <row r="176" ht="15">
      <c r="D176" s="5"/>
    </row>
    <row r="177" ht="15">
      <c r="D177" s="5"/>
    </row>
    <row r="178" ht="15">
      <c r="D178" s="5"/>
    </row>
    <row r="179" ht="15">
      <c r="D179" s="5"/>
    </row>
    <row r="180" ht="15">
      <c r="D180" s="5"/>
    </row>
    <row r="181" ht="15">
      <c r="D181" s="5"/>
    </row>
    <row r="182" ht="15">
      <c r="D182" s="5"/>
    </row>
    <row r="183" ht="15">
      <c r="D183" s="5"/>
    </row>
    <row r="184" ht="15">
      <c r="D184" s="5"/>
    </row>
    <row r="185" ht="15">
      <c r="D185" s="5"/>
    </row>
    <row r="186" ht="15">
      <c r="D186" s="5"/>
    </row>
    <row r="187" ht="15">
      <c r="D187" s="5"/>
    </row>
    <row r="188" ht="15">
      <c r="D188" s="5"/>
    </row>
    <row r="189" ht="15">
      <c r="D189" s="5"/>
    </row>
    <row r="190" ht="15">
      <c r="D190" s="5"/>
    </row>
    <row r="191" ht="15">
      <c r="D191" s="5"/>
    </row>
    <row r="192" ht="15">
      <c r="D192" s="5"/>
    </row>
    <row r="193" ht="15">
      <c r="D193" s="5"/>
    </row>
    <row r="194" ht="15">
      <c r="D194" s="5"/>
    </row>
    <row r="195" ht="15">
      <c r="D195" s="5"/>
    </row>
    <row r="196" ht="15">
      <c r="D196" s="5"/>
    </row>
    <row r="197" ht="15">
      <c r="D197" s="5"/>
    </row>
    <row r="198" ht="15">
      <c r="D198" s="5"/>
    </row>
    <row r="199" ht="15">
      <c r="D199" s="5"/>
    </row>
    <row r="200" ht="15">
      <c r="D200" s="5"/>
    </row>
    <row r="201" ht="15">
      <c r="D201" s="5"/>
    </row>
    <row r="202" ht="15">
      <c r="D202" s="5"/>
    </row>
    <row r="203" ht="15">
      <c r="D203" s="5"/>
    </row>
    <row r="204" ht="15">
      <c r="D204" s="5"/>
    </row>
    <row r="205" ht="15">
      <c r="D205" s="5"/>
    </row>
    <row r="206" ht="15">
      <c r="D206" s="5"/>
    </row>
    <row r="207" ht="15">
      <c r="D207" s="5"/>
    </row>
    <row r="208" ht="15">
      <c r="D208" s="5"/>
    </row>
    <row r="209" ht="15">
      <c r="D209" s="5"/>
    </row>
    <row r="210" ht="15">
      <c r="D210" s="5"/>
    </row>
    <row r="211" ht="15">
      <c r="D211" s="5"/>
    </row>
    <row r="212" ht="15">
      <c r="D212" s="5"/>
    </row>
    <row r="213" ht="15">
      <c r="D213" s="5"/>
    </row>
    <row r="214" ht="15">
      <c r="D214" s="5"/>
    </row>
    <row r="215" ht="15">
      <c r="D215" s="5"/>
    </row>
    <row r="216" ht="15">
      <c r="D216" s="5"/>
    </row>
    <row r="217" ht="15">
      <c r="D217" s="5"/>
    </row>
    <row r="218" ht="15">
      <c r="D218" s="5"/>
    </row>
    <row r="219" ht="15">
      <c r="D219" s="5"/>
    </row>
    <row r="220" ht="15">
      <c r="D220" s="5"/>
    </row>
    <row r="221" ht="15">
      <c r="D221" s="5"/>
    </row>
    <row r="222" ht="15">
      <c r="D222" s="5"/>
    </row>
    <row r="223" ht="15">
      <c r="D223" s="5"/>
    </row>
    <row r="224" ht="15">
      <c r="D224" s="5"/>
    </row>
    <row r="225" ht="15">
      <c r="D225" s="5"/>
    </row>
    <row r="226" ht="15">
      <c r="D226" s="5"/>
    </row>
    <row r="227" ht="15">
      <c r="D227" s="5"/>
    </row>
    <row r="228" ht="15">
      <c r="D228" s="5"/>
    </row>
    <row r="229" ht="15">
      <c r="D229" s="5"/>
    </row>
    <row r="230" ht="15">
      <c r="D230" s="5"/>
    </row>
    <row r="231" ht="15">
      <c r="D231" s="5"/>
    </row>
    <row r="232" ht="15">
      <c r="D232" s="5"/>
    </row>
    <row r="233" ht="15">
      <c r="D233" s="5"/>
    </row>
    <row r="234" ht="15">
      <c r="D234" s="5"/>
    </row>
    <row r="235" ht="15">
      <c r="D235" s="5"/>
    </row>
    <row r="236" ht="15">
      <c r="D236" s="5"/>
    </row>
    <row r="237" ht="15">
      <c r="D237" s="5"/>
    </row>
    <row r="238" ht="15">
      <c r="D238" s="5"/>
    </row>
    <row r="239" ht="15">
      <c r="D239" s="5"/>
    </row>
    <row r="240" ht="15">
      <c r="D240" s="5"/>
    </row>
    <row r="241" ht="15">
      <c r="D241" s="5"/>
    </row>
    <row r="242" ht="15">
      <c r="D242" s="5"/>
    </row>
    <row r="243" ht="15">
      <c r="D243" s="5"/>
    </row>
    <row r="244" ht="15">
      <c r="D244" s="5"/>
    </row>
    <row r="245" ht="15">
      <c r="D245" s="5"/>
    </row>
    <row r="246" ht="15">
      <c r="D246" s="5"/>
    </row>
    <row r="247" ht="15">
      <c r="D247" s="5"/>
    </row>
    <row r="248" ht="15">
      <c r="D248" s="5"/>
    </row>
    <row r="249" ht="15">
      <c r="D249" s="5"/>
    </row>
    <row r="250" ht="15">
      <c r="D250" s="5"/>
    </row>
    <row r="251" ht="15">
      <c r="D251" s="5"/>
    </row>
    <row r="252" ht="15">
      <c r="D252" s="5"/>
    </row>
    <row r="253" ht="15">
      <c r="D253" s="5"/>
    </row>
    <row r="254" ht="15">
      <c r="D254" s="5"/>
    </row>
    <row r="255" ht="15">
      <c r="D255" s="5"/>
    </row>
    <row r="256" ht="15">
      <c r="D256" s="5"/>
    </row>
    <row r="257" ht="15">
      <c r="D257" s="5"/>
    </row>
    <row r="258" ht="15">
      <c r="D258" s="5"/>
    </row>
    <row r="259" ht="15">
      <c r="D259" s="5"/>
    </row>
    <row r="260" ht="15">
      <c r="D260" s="5"/>
    </row>
    <row r="261" ht="15">
      <c r="D261" s="5"/>
    </row>
    <row r="262" ht="15">
      <c r="D262" s="5"/>
    </row>
    <row r="263" ht="15">
      <c r="D263" s="5"/>
    </row>
    <row r="264" ht="15">
      <c r="D264" s="5"/>
    </row>
    <row r="265" ht="15">
      <c r="D265" s="5"/>
    </row>
    <row r="266" ht="15">
      <c r="D266" s="5"/>
    </row>
    <row r="267" ht="15">
      <c r="D267" s="5"/>
    </row>
    <row r="268" ht="15">
      <c r="D268" s="5"/>
    </row>
    <row r="269" ht="15">
      <c r="D269" s="5"/>
    </row>
    <row r="270" ht="15">
      <c r="D270" s="5"/>
    </row>
    <row r="271" ht="15">
      <c r="D271" s="5"/>
    </row>
    <row r="272" ht="15">
      <c r="D272" s="5"/>
    </row>
    <row r="273" ht="15">
      <c r="D273" s="5"/>
    </row>
    <row r="274" ht="15">
      <c r="D274" s="5"/>
    </row>
    <row r="275" ht="15">
      <c r="D275" s="5"/>
    </row>
    <row r="276" ht="15">
      <c r="D276" s="5"/>
    </row>
    <row r="277" ht="15">
      <c r="D277" s="5"/>
    </row>
    <row r="278" ht="15">
      <c r="D278" s="5"/>
    </row>
    <row r="279" ht="15">
      <c r="D279" s="5"/>
    </row>
    <row r="280" ht="15">
      <c r="D280" s="5"/>
    </row>
    <row r="281" ht="15">
      <c r="D281" s="5"/>
    </row>
    <row r="282" ht="15">
      <c r="D282" s="5"/>
    </row>
    <row r="283" ht="15">
      <c r="D283" s="5"/>
    </row>
    <row r="284" ht="15">
      <c r="D284" s="5"/>
    </row>
    <row r="285" ht="15">
      <c r="D285" s="5"/>
    </row>
    <row r="286" ht="15">
      <c r="D286" s="5"/>
    </row>
    <row r="287" ht="15">
      <c r="D287" s="5"/>
    </row>
    <row r="288" ht="15">
      <c r="D288" s="5"/>
    </row>
    <row r="289" ht="15">
      <c r="D289" s="5"/>
    </row>
    <row r="290" ht="15">
      <c r="D290" s="5"/>
    </row>
    <row r="291" ht="15">
      <c r="D291" s="5"/>
    </row>
    <row r="292" ht="15">
      <c r="D292" s="5"/>
    </row>
    <row r="293" ht="15">
      <c r="D293" s="5"/>
    </row>
    <row r="294" ht="15">
      <c r="D294" s="5"/>
    </row>
    <row r="295" ht="15">
      <c r="D295" s="5"/>
    </row>
    <row r="296" ht="15">
      <c r="D296" s="5"/>
    </row>
    <row r="297" ht="15">
      <c r="D297" s="5"/>
    </row>
    <row r="298" ht="15">
      <c r="D298" s="5"/>
    </row>
    <row r="299" ht="15">
      <c r="D299" s="5"/>
    </row>
    <row r="300" ht="15">
      <c r="D300" s="5"/>
    </row>
    <row r="301" ht="15">
      <c r="D301" s="5"/>
    </row>
    <row r="302" ht="15">
      <c r="D302" s="5"/>
    </row>
    <row r="303" ht="15">
      <c r="D303" s="5"/>
    </row>
    <row r="304" ht="15">
      <c r="D304" s="5"/>
    </row>
    <row r="305" ht="15">
      <c r="D305" s="5"/>
    </row>
    <row r="306" ht="15">
      <c r="D306" s="5"/>
    </row>
    <row r="307" ht="15">
      <c r="D307" s="5"/>
    </row>
    <row r="308" ht="15">
      <c r="D308" s="5"/>
    </row>
    <row r="309" ht="15">
      <c r="D309" s="5"/>
    </row>
    <row r="310" ht="15">
      <c r="D310" s="5"/>
    </row>
    <row r="311" ht="15">
      <c r="D311" s="5"/>
    </row>
    <row r="312" ht="15">
      <c r="D312" s="5"/>
    </row>
    <row r="313" ht="15">
      <c r="D313" s="5"/>
    </row>
    <row r="314" ht="15">
      <c r="D314" s="5"/>
    </row>
    <row r="315" ht="15">
      <c r="D315" s="5"/>
    </row>
    <row r="316" ht="15">
      <c r="D316" s="5"/>
    </row>
    <row r="317" ht="15">
      <c r="D317" s="5"/>
    </row>
    <row r="318" ht="15">
      <c r="D318" s="5"/>
    </row>
    <row r="319" ht="15">
      <c r="D319" s="5"/>
    </row>
    <row r="320" ht="15">
      <c r="D320" s="5"/>
    </row>
    <row r="321" ht="15">
      <c r="D321" s="5"/>
    </row>
    <row r="322" ht="15">
      <c r="D322" s="5"/>
    </row>
    <row r="323" ht="15">
      <c r="D323" s="5"/>
    </row>
    <row r="324" ht="15">
      <c r="D324" s="5"/>
    </row>
    <row r="325" ht="15">
      <c r="D325" s="5"/>
    </row>
    <row r="326" ht="15">
      <c r="D326" s="5"/>
    </row>
    <row r="327" ht="15">
      <c r="D327" s="5"/>
    </row>
    <row r="328" ht="15">
      <c r="D328" s="5"/>
    </row>
    <row r="329" ht="15">
      <c r="D329" s="5"/>
    </row>
    <row r="330" ht="15">
      <c r="D330" s="5"/>
    </row>
    <row r="331" ht="15">
      <c r="D331" s="5"/>
    </row>
    <row r="332" ht="15">
      <c r="D332" s="5"/>
    </row>
    <row r="333" ht="15">
      <c r="D333" s="5"/>
    </row>
    <row r="334" ht="15">
      <c r="D334" s="5"/>
    </row>
    <row r="335" ht="15">
      <c r="D335" s="5"/>
    </row>
    <row r="336" ht="15">
      <c r="D336" s="5"/>
    </row>
    <row r="337" ht="15">
      <c r="D337" s="5"/>
    </row>
    <row r="338" ht="15">
      <c r="D338" s="5"/>
    </row>
    <row r="339" ht="15">
      <c r="D339" s="5"/>
    </row>
    <row r="340" ht="15">
      <c r="D340" s="5"/>
    </row>
    <row r="341" ht="15">
      <c r="D341" s="5"/>
    </row>
    <row r="342" ht="15">
      <c r="D342" s="5"/>
    </row>
    <row r="343" ht="15">
      <c r="D343" s="5"/>
    </row>
    <row r="344" ht="15">
      <c r="D344" s="5"/>
    </row>
    <row r="345" ht="15">
      <c r="D345" s="5"/>
    </row>
    <row r="346" ht="15">
      <c r="D346" s="5"/>
    </row>
    <row r="347" ht="15">
      <c r="D347" s="5"/>
    </row>
    <row r="348" ht="15">
      <c r="D348" s="5"/>
    </row>
    <row r="349" ht="15">
      <c r="D349" s="5"/>
    </row>
    <row r="350" ht="15">
      <c r="D350" s="5"/>
    </row>
    <row r="351" ht="15">
      <c r="D351" s="5"/>
    </row>
    <row r="352" ht="15">
      <c r="D352" s="5"/>
    </row>
    <row r="353" ht="15">
      <c r="D353" s="5"/>
    </row>
    <row r="354" ht="15">
      <c r="D354" s="5"/>
    </row>
    <row r="355" ht="15">
      <c r="D355" s="5"/>
    </row>
    <row r="356" ht="15">
      <c r="D356" s="5"/>
    </row>
    <row r="357" ht="15">
      <c r="D357" s="5"/>
    </row>
    <row r="358" ht="15">
      <c r="D358" s="5"/>
    </row>
    <row r="359" ht="15">
      <c r="D359" s="5"/>
    </row>
    <row r="360" ht="15">
      <c r="D360" s="5"/>
    </row>
    <row r="361" ht="15">
      <c r="D361" s="5"/>
    </row>
    <row r="362" ht="15">
      <c r="D362" s="5"/>
    </row>
    <row r="363" ht="15">
      <c r="D363" s="5"/>
    </row>
    <row r="364" ht="15">
      <c r="D364" s="5"/>
    </row>
    <row r="365" ht="15">
      <c r="D365" s="5"/>
    </row>
    <row r="366" ht="15">
      <c r="D366" s="5"/>
    </row>
    <row r="367" ht="15">
      <c r="D367" s="5"/>
    </row>
    <row r="368" ht="15">
      <c r="D368" s="5"/>
    </row>
    <row r="369" ht="15">
      <c r="D369" s="5"/>
    </row>
    <row r="370" ht="15">
      <c r="D370" s="5"/>
    </row>
    <row r="371" ht="15">
      <c r="D371" s="5"/>
    </row>
    <row r="372" ht="15">
      <c r="D372" s="5"/>
    </row>
    <row r="373" ht="15">
      <c r="D373" s="5"/>
    </row>
    <row r="374" ht="15">
      <c r="D374" s="5"/>
    </row>
    <row r="375" ht="15">
      <c r="D375" s="5"/>
    </row>
    <row r="376" ht="15">
      <c r="D376" s="5"/>
    </row>
    <row r="377" ht="15">
      <c r="D377" s="5"/>
    </row>
    <row r="378" ht="15">
      <c r="D378" s="5"/>
    </row>
    <row r="379" ht="15">
      <c r="D379" s="5"/>
    </row>
    <row r="380" ht="15">
      <c r="D380" s="5"/>
    </row>
    <row r="381" ht="15">
      <c r="D381" s="5"/>
    </row>
    <row r="382" ht="15">
      <c r="D382" s="5"/>
    </row>
    <row r="383" ht="15">
      <c r="D383" s="5"/>
    </row>
    <row r="384" ht="15">
      <c r="D384" s="5"/>
    </row>
    <row r="385" ht="15">
      <c r="D385" s="5"/>
    </row>
    <row r="386" ht="15">
      <c r="D386" s="5"/>
    </row>
    <row r="387" ht="15">
      <c r="D387" s="5"/>
    </row>
    <row r="388" ht="15">
      <c r="D388" s="5"/>
    </row>
    <row r="389" ht="15">
      <c r="D389" s="5"/>
    </row>
    <row r="390" ht="15">
      <c r="D390" s="5"/>
    </row>
    <row r="391" ht="15">
      <c r="D391" s="5"/>
    </row>
    <row r="392" ht="15">
      <c r="D392" s="5"/>
    </row>
    <row r="393" ht="15">
      <c r="D393" s="5"/>
    </row>
    <row r="394" ht="15">
      <c r="D394" s="5"/>
    </row>
    <row r="395" ht="15">
      <c r="D395" s="5"/>
    </row>
    <row r="396" ht="15">
      <c r="D396" s="5"/>
    </row>
    <row r="397" ht="15">
      <c r="D397" s="5"/>
    </row>
    <row r="398" ht="15">
      <c r="D398" s="5"/>
    </row>
    <row r="399" ht="15">
      <c r="D399" s="5"/>
    </row>
    <row r="400" ht="15">
      <c r="D400" s="5"/>
    </row>
    <row r="401" ht="15">
      <c r="D401" s="5"/>
    </row>
    <row r="402" ht="15">
      <c r="D402" s="5"/>
    </row>
    <row r="403" ht="15">
      <c r="D403" s="5"/>
    </row>
    <row r="404" ht="15">
      <c r="D404" s="5"/>
    </row>
    <row r="405" ht="15">
      <c r="D405" s="5"/>
    </row>
    <row r="406" ht="15">
      <c r="D406" s="5"/>
    </row>
    <row r="407" ht="15">
      <c r="D407" s="5"/>
    </row>
    <row r="408" ht="15">
      <c r="D408" s="5"/>
    </row>
    <row r="409" ht="15">
      <c r="D409" s="5"/>
    </row>
    <row r="410" ht="15">
      <c r="D410" s="5"/>
    </row>
    <row r="411" ht="15">
      <c r="D411" s="5"/>
    </row>
    <row r="412" ht="15">
      <c r="D412" s="5"/>
    </row>
    <row r="413" ht="15">
      <c r="D413" s="5"/>
    </row>
    <row r="414" ht="15">
      <c r="D414" s="5"/>
    </row>
    <row r="415" ht="15">
      <c r="D415" s="5"/>
    </row>
    <row r="416" ht="15">
      <c r="D416" s="5"/>
    </row>
    <row r="417" ht="15">
      <c r="D417" s="5"/>
    </row>
    <row r="418" ht="15">
      <c r="D418" s="5"/>
    </row>
    <row r="419" ht="15">
      <c r="D419" s="5"/>
    </row>
    <row r="420" ht="15">
      <c r="D420" s="5"/>
    </row>
    <row r="421" ht="15">
      <c r="D421" s="5"/>
    </row>
    <row r="422" ht="15">
      <c r="D422" s="5"/>
    </row>
    <row r="423" ht="15">
      <c r="D423" s="5"/>
    </row>
    <row r="424" ht="15">
      <c r="D424" s="5"/>
    </row>
    <row r="425" ht="15">
      <c r="D425" s="5"/>
    </row>
    <row r="426" ht="15">
      <c r="D426" s="5"/>
    </row>
    <row r="427" ht="15">
      <c r="D427" s="5"/>
    </row>
    <row r="428" ht="15">
      <c r="D428" s="5"/>
    </row>
    <row r="429" ht="15">
      <c r="D429" s="5"/>
    </row>
    <row r="430" ht="15">
      <c r="D430" s="5"/>
    </row>
    <row r="431" ht="15">
      <c r="D431" s="5"/>
    </row>
    <row r="432" ht="15">
      <c r="D432" s="5"/>
    </row>
    <row r="433" ht="15">
      <c r="D433" s="5"/>
    </row>
    <row r="434" ht="15">
      <c r="D434" s="5"/>
    </row>
    <row r="435" ht="15">
      <c r="D435" s="5"/>
    </row>
    <row r="436" ht="15">
      <c r="D436" s="5"/>
    </row>
    <row r="437" ht="15">
      <c r="D437" s="5"/>
    </row>
    <row r="438" ht="15">
      <c r="D438" s="5"/>
    </row>
    <row r="439" ht="15">
      <c r="D439" s="5"/>
    </row>
    <row r="440" ht="15">
      <c r="D440" s="5"/>
    </row>
    <row r="441" ht="15">
      <c r="D441" s="5"/>
    </row>
    <row r="442" ht="15">
      <c r="D442" s="5"/>
    </row>
    <row r="443" ht="15">
      <c r="D443" s="5"/>
    </row>
    <row r="444" ht="15">
      <c r="D444" s="5"/>
    </row>
    <row r="445" ht="15">
      <c r="D445" s="5"/>
    </row>
    <row r="446" ht="15">
      <c r="D446" s="5"/>
    </row>
    <row r="447" ht="15">
      <c r="D447" s="5"/>
    </row>
    <row r="448" ht="15">
      <c r="D448" s="5"/>
    </row>
    <row r="449" ht="15">
      <c r="D449" s="5"/>
    </row>
    <row r="450" ht="15">
      <c r="D450" s="5"/>
    </row>
    <row r="451" ht="15">
      <c r="D451" s="5"/>
    </row>
    <row r="452" ht="15">
      <c r="D452" s="5"/>
    </row>
    <row r="453" ht="15">
      <c r="D453" s="5"/>
    </row>
    <row r="454" ht="15">
      <c r="D454" s="5"/>
    </row>
    <row r="455" ht="15">
      <c r="D455" s="5"/>
    </row>
    <row r="456" ht="15">
      <c r="D456" s="5"/>
    </row>
    <row r="457" ht="15">
      <c r="D457" s="5"/>
    </row>
    <row r="458" ht="15">
      <c r="D458" s="5"/>
    </row>
    <row r="459" ht="15">
      <c r="D459" s="5"/>
    </row>
    <row r="460" ht="15">
      <c r="D460" s="5"/>
    </row>
    <row r="461" ht="15">
      <c r="D461" s="5"/>
    </row>
    <row r="462" ht="15">
      <c r="D462" s="5"/>
    </row>
    <row r="463" ht="15">
      <c r="D463" s="5"/>
    </row>
    <row r="464" ht="15">
      <c r="D464" s="5"/>
    </row>
    <row r="465" ht="15">
      <c r="D465" s="5"/>
    </row>
    <row r="466" ht="15">
      <c r="D466" s="5"/>
    </row>
    <row r="467" ht="15">
      <c r="D467" s="5"/>
    </row>
    <row r="468" ht="15">
      <c r="D468" s="5"/>
    </row>
    <row r="469" ht="15">
      <c r="D469" s="5"/>
    </row>
    <row r="470" ht="15">
      <c r="D470" s="5"/>
    </row>
    <row r="471" ht="15">
      <c r="D471" s="5"/>
    </row>
    <row r="472" ht="15">
      <c r="D472" s="5"/>
    </row>
    <row r="473" ht="15">
      <c r="D473" s="5"/>
    </row>
    <row r="474" ht="15">
      <c r="D474" s="5"/>
    </row>
    <row r="475" ht="15">
      <c r="D475" s="5"/>
    </row>
    <row r="476" ht="15">
      <c r="D476" s="5"/>
    </row>
    <row r="477" ht="15">
      <c r="D477" s="5"/>
    </row>
    <row r="478" ht="15">
      <c r="D478" s="5"/>
    </row>
    <row r="479" ht="15">
      <c r="D479" s="5"/>
    </row>
    <row r="480" ht="15">
      <c r="D480" s="5"/>
    </row>
    <row r="481" ht="15">
      <c r="D481" s="5"/>
    </row>
    <row r="482" ht="15">
      <c r="D482" s="5"/>
    </row>
    <row r="483" ht="15">
      <c r="D483" s="5"/>
    </row>
    <row r="484" ht="15">
      <c r="D484" s="5"/>
    </row>
    <row r="485" ht="15">
      <c r="D485" s="5"/>
    </row>
    <row r="486" ht="15">
      <c r="D486" s="5"/>
    </row>
    <row r="487" ht="15">
      <c r="D487" s="5"/>
    </row>
    <row r="488" ht="15">
      <c r="D488" s="5"/>
    </row>
    <row r="489" ht="15">
      <c r="D489" s="5"/>
    </row>
    <row r="490" ht="15">
      <c r="D490" s="5"/>
    </row>
    <row r="491" ht="15">
      <c r="D491" s="5"/>
    </row>
    <row r="492" ht="15">
      <c r="D492" s="5"/>
    </row>
    <row r="493" ht="15">
      <c r="D493" s="5"/>
    </row>
    <row r="494" ht="15">
      <c r="D494" s="5"/>
    </row>
    <row r="495" ht="15">
      <c r="D495" s="5"/>
    </row>
    <row r="496" ht="15">
      <c r="D496" s="5"/>
    </row>
    <row r="497" ht="15">
      <c r="D497" s="5"/>
    </row>
    <row r="498" ht="15">
      <c r="D498" s="5"/>
    </row>
    <row r="499" ht="15">
      <c r="D499" s="5"/>
    </row>
    <row r="500" ht="15">
      <c r="D500" s="5"/>
    </row>
    <row r="501" ht="15">
      <c r="D501" s="5"/>
    </row>
    <row r="502" ht="15">
      <c r="D502" s="5"/>
    </row>
    <row r="503" ht="15">
      <c r="D503" s="5"/>
    </row>
    <row r="504" ht="15">
      <c r="D504" s="5"/>
    </row>
    <row r="505" ht="15">
      <c r="D505" s="5"/>
    </row>
    <row r="506" ht="15">
      <c r="D506" s="5"/>
    </row>
    <row r="507" ht="15">
      <c r="D507" s="5"/>
    </row>
    <row r="508" ht="15">
      <c r="D508" s="5"/>
    </row>
    <row r="509" ht="15">
      <c r="D509" s="5"/>
    </row>
    <row r="510" ht="15">
      <c r="D510" s="5"/>
    </row>
    <row r="511" ht="15">
      <c r="D511" s="5"/>
    </row>
    <row r="512" ht="15">
      <c r="D512" s="5"/>
    </row>
    <row r="513" ht="15">
      <c r="D513" s="5"/>
    </row>
    <row r="514" ht="15">
      <c r="D514" s="5"/>
    </row>
    <row r="515" ht="15">
      <c r="D515" s="5"/>
    </row>
    <row r="516" ht="15">
      <c r="D516" s="5"/>
    </row>
    <row r="517" ht="15">
      <c r="D517" s="5"/>
    </row>
    <row r="518" ht="15">
      <c r="D518" s="5"/>
    </row>
    <row r="519" ht="15">
      <c r="D519" s="5"/>
    </row>
    <row r="520" ht="15">
      <c r="D520" s="5"/>
    </row>
    <row r="521" ht="15">
      <c r="D521" s="5"/>
    </row>
    <row r="522" ht="15">
      <c r="D522" s="5"/>
    </row>
    <row r="523" ht="15">
      <c r="D523" s="5"/>
    </row>
    <row r="524" ht="15">
      <c r="D524" s="5"/>
    </row>
    <row r="525" ht="15">
      <c r="D525" s="5"/>
    </row>
    <row r="526" ht="15">
      <c r="D526" s="5"/>
    </row>
    <row r="527" ht="15">
      <c r="D527" s="5"/>
    </row>
    <row r="528" ht="15">
      <c r="D528" s="5"/>
    </row>
    <row r="529" ht="15">
      <c r="D529" s="5"/>
    </row>
    <row r="530" ht="15">
      <c r="D530" s="5"/>
    </row>
    <row r="531" ht="15">
      <c r="D531" s="5"/>
    </row>
    <row r="532" ht="15">
      <c r="D532" s="5"/>
    </row>
    <row r="533" ht="15">
      <c r="D533" s="5"/>
    </row>
    <row r="534" ht="15">
      <c r="D534" s="5"/>
    </row>
    <row r="535" ht="15">
      <c r="D535" s="5"/>
    </row>
    <row r="536" ht="15">
      <c r="D536" s="5"/>
    </row>
    <row r="537" ht="15">
      <c r="D537" s="5"/>
    </row>
    <row r="538" ht="15">
      <c r="D538" s="5"/>
    </row>
    <row r="539" ht="15">
      <c r="D539" s="5"/>
    </row>
    <row r="540" ht="15">
      <c r="D540" s="5"/>
    </row>
    <row r="541" ht="15">
      <c r="D541" s="5"/>
    </row>
    <row r="542" ht="15">
      <c r="D542" s="5"/>
    </row>
    <row r="543" ht="15">
      <c r="D543" s="5"/>
    </row>
    <row r="544" ht="15">
      <c r="D544" s="5"/>
    </row>
    <row r="545" ht="15">
      <c r="D545" s="5"/>
    </row>
    <row r="546" ht="15">
      <c r="D546" s="5"/>
    </row>
  </sheetData>
  <sheetProtection/>
  <mergeCells count="9">
    <mergeCell ref="H4:K4"/>
    <mergeCell ref="H2:K2"/>
    <mergeCell ref="A37:B37"/>
    <mergeCell ref="A38:B38"/>
    <mergeCell ref="A2:F2"/>
    <mergeCell ref="A34:B34"/>
    <mergeCell ref="A35:B35"/>
    <mergeCell ref="A36:B36"/>
    <mergeCell ref="A3:F3"/>
  </mergeCells>
  <printOptions/>
  <pageMargins left="0.43" right="0.34" top="0.45" bottom="0.75" header="0.3" footer="0.3"/>
  <pageSetup horizontalDpi="600" verticalDpi="600" orientation="portrait" paperSize="9" r:id="rId2"/>
  <headerFooter>
    <oddHeader>&amp;L&amp;9Nom : ___________________________&amp;C&amp;9Date&amp;11 : _______________</oddHeader>
    <oddFooter>&amp;C&amp;8charivari.eklablog.com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6"/>
  <sheetViews>
    <sheetView showGridLines="0" tabSelected="1" zoomScalePageLayoutView="80" workbookViewId="0" topLeftCell="A1">
      <selection activeCell="A3" sqref="A3:F3"/>
    </sheetView>
  </sheetViews>
  <sheetFormatPr defaultColWidth="11.421875" defaultRowHeight="15"/>
  <cols>
    <col min="1" max="1" width="4.7109375" style="9" customWidth="1"/>
    <col min="2" max="2" width="25.00390625" style="30" customWidth="1"/>
    <col min="3" max="3" width="5.00390625" style="30" customWidth="1"/>
    <col min="4" max="4" width="5.00390625" style="37" customWidth="1"/>
    <col min="5" max="5" width="28.421875" style="30" customWidth="1"/>
    <col min="6" max="6" width="10.00390625" style="30" customWidth="1"/>
    <col min="7" max="7" width="1.28515625" style="30" customWidth="1"/>
    <col min="8" max="8" width="7.421875" style="30" customWidth="1"/>
    <col min="9" max="9" width="1.1484375" style="30" hidden="1" customWidth="1"/>
    <col min="10" max="10" width="1.57421875" style="30" hidden="1" customWidth="1"/>
    <col min="11" max="11" width="7.421875" style="30" customWidth="1"/>
    <col min="12" max="12" width="2.421875" style="31" hidden="1" customWidth="1"/>
    <col min="13" max="13" width="1.7109375" style="31" hidden="1" customWidth="1"/>
    <col min="14" max="15" width="6.28125" style="31" hidden="1" customWidth="1"/>
    <col min="16" max="16" width="5.57421875" style="30" hidden="1" customWidth="1"/>
    <col min="17" max="18" width="7.57421875" style="30" hidden="1" customWidth="1"/>
    <col min="19" max="16384" width="11.421875" style="30" customWidth="1"/>
  </cols>
  <sheetData>
    <row r="1" spans="1:12" ht="15">
      <c r="A1" s="48"/>
      <c r="B1" s="49"/>
      <c r="C1" s="49"/>
      <c r="D1" s="50"/>
      <c r="E1" s="49"/>
      <c r="F1" s="49"/>
      <c r="G1" s="49"/>
      <c r="K1" s="30">
        <f ca="1">RAND()</f>
        <v>0.7738957254153369</v>
      </c>
      <c r="L1" s="31">
        <f>ROUND(+K1*1000,0)</f>
        <v>774</v>
      </c>
    </row>
    <row r="2" spans="1:11" ht="27.75" customHeight="1">
      <c r="A2" s="68" t="str">
        <f>"Défi : 50 (série "&amp;L1&amp;")"</f>
        <v>Défi : 50 (série 774)</v>
      </c>
      <c r="B2" s="68"/>
      <c r="C2" s="68"/>
      <c r="D2" s="68"/>
      <c r="E2" s="68"/>
      <c r="F2" s="68"/>
      <c r="G2" s="51"/>
      <c r="H2" s="69" t="str">
        <f>"série "&amp;L1</f>
        <v>série 774</v>
      </c>
      <c r="I2" s="69"/>
      <c r="J2" s="69"/>
      <c r="K2" s="69"/>
    </row>
    <row r="3" spans="1:9" ht="15">
      <c r="A3" s="70"/>
      <c r="B3" s="70"/>
      <c r="C3" s="70"/>
      <c r="D3" s="70"/>
      <c r="E3" s="70"/>
      <c r="F3" s="71"/>
      <c r="G3" s="52"/>
      <c r="H3" s="41"/>
      <c r="I3" s="41"/>
    </row>
    <row r="4" spans="1:15" ht="15">
      <c r="A4" s="53"/>
      <c r="B4" s="54"/>
      <c r="C4" s="54"/>
      <c r="D4" s="55"/>
      <c r="E4" s="54"/>
      <c r="F4" s="54"/>
      <c r="G4" s="52"/>
      <c r="H4" s="72" t="s">
        <v>4</v>
      </c>
      <c r="I4" s="72"/>
      <c r="J4" s="72"/>
      <c r="K4" s="72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12" t="s">
        <v>0</v>
      </c>
      <c r="O5" s="13"/>
      <c r="Q5" s="32" t="s">
        <v>1</v>
      </c>
      <c r="R5" s="31"/>
    </row>
    <row r="6" spans="1:18" ht="22.5" customHeight="1">
      <c r="A6" s="14">
        <v>1</v>
      </c>
      <c r="B6" s="38" t="str">
        <f>N6&amp;" x ____ = "&amp;N6*O6</f>
        <v>2 x ____ = 12</v>
      </c>
      <c r="C6" s="39"/>
      <c r="D6" s="22">
        <v>26</v>
      </c>
      <c r="E6" s="38" t="str">
        <f>+Q6&amp;" x 11 = ____"</f>
        <v>8 x 11 = ____</v>
      </c>
      <c r="F6" s="38"/>
      <c r="G6" s="44"/>
      <c r="H6" s="46">
        <f>+O6</f>
        <v>6</v>
      </c>
      <c r="I6" s="47"/>
      <c r="J6" s="47"/>
      <c r="K6" s="46">
        <f>+Q6*11</f>
        <v>88</v>
      </c>
      <c r="L6" s="30"/>
      <c r="M6" s="30"/>
      <c r="N6" s="31">
        <f ca="1">_XLL.ALEA.ENTRE.BORNES(2,9)</f>
        <v>2</v>
      </c>
      <c r="O6" s="31">
        <f ca="1">_XLL.ALEA.ENTRE.BORNES(6,9)</f>
        <v>6</v>
      </c>
      <c r="Q6" s="31">
        <f>+$N$7+6</f>
        <v>8</v>
      </c>
      <c r="R6" s="31"/>
    </row>
    <row r="7" spans="1:18" ht="22.5" customHeight="1">
      <c r="A7" s="14">
        <v>2</v>
      </c>
      <c r="B7" s="38" t="str">
        <f>+N7&amp;" x 11 = ____"</f>
        <v>2 x 11 = ____</v>
      </c>
      <c r="C7" s="39"/>
      <c r="D7" s="22">
        <v>27</v>
      </c>
      <c r="E7" s="38" t="str">
        <f>"Le double de "&amp;Q7&amp;" est : ____"</f>
        <v>Le double de 91 est : ____</v>
      </c>
      <c r="F7" s="38"/>
      <c r="G7" s="44"/>
      <c r="H7" s="46">
        <f>+N7*11</f>
        <v>22</v>
      </c>
      <c r="I7" s="47"/>
      <c r="J7" s="47"/>
      <c r="K7" s="46">
        <f>+Q7*2</f>
        <v>182</v>
      </c>
      <c r="L7" s="30"/>
      <c r="M7" s="30"/>
      <c r="N7" s="31">
        <f ca="1">_XLL.ALEA.ENTRE.BORNES(2,4)</f>
        <v>2</v>
      </c>
      <c r="Q7" s="31">
        <f ca="1">_XLL.ALEA.ENTRE.BORNES(51,99)</f>
        <v>91</v>
      </c>
      <c r="R7" s="31"/>
    </row>
    <row r="8" spans="1:18" ht="22.5" customHeight="1">
      <c r="A8" s="14">
        <v>3</v>
      </c>
      <c r="B8" s="38" t="str">
        <f>"Le double de "&amp;N8&amp;" est : ____"</f>
        <v>Le double de 49 est : ____</v>
      </c>
      <c r="C8" s="39"/>
      <c r="D8" s="22">
        <v>28</v>
      </c>
      <c r="E8" s="38" t="str">
        <f>Q8&amp;" + "&amp;R8&amp;" = ____"</f>
        <v>21 + 37 = ____</v>
      </c>
      <c r="F8" s="38"/>
      <c r="G8" s="44"/>
      <c r="H8" s="46">
        <f>+N8*2</f>
        <v>98</v>
      </c>
      <c r="I8" s="47"/>
      <c r="J8" s="47"/>
      <c r="K8" s="46">
        <f>+Q8+R8</f>
        <v>58</v>
      </c>
      <c r="L8" s="30"/>
      <c r="M8" s="30"/>
      <c r="N8" s="31">
        <f ca="1">_XLL.ALEA.ENTRE.BORNES(11,49)</f>
        <v>49</v>
      </c>
      <c r="Q8" s="31">
        <f ca="1">_XLL.ALEA.ENTRE.BORNES(11,99)</f>
        <v>21</v>
      </c>
      <c r="R8" s="31">
        <f ca="1">_XLL.ALEA.ENTRE.BORNES(11,99)</f>
        <v>37</v>
      </c>
    </row>
    <row r="9" spans="1:18" ht="22.5" customHeight="1">
      <c r="A9" s="14">
        <v>4</v>
      </c>
      <c r="B9" s="38" t="str">
        <f>N9*100+O9&amp;" + ____ = "&amp;(N9+1)*100</f>
        <v>558 + ____ = 600</v>
      </c>
      <c r="C9" s="39"/>
      <c r="D9" s="22">
        <v>29</v>
      </c>
      <c r="E9" s="38" t="str">
        <f>"La moitié de "&amp;Q9+R9&amp;" est : ____"</f>
        <v>La moitié de 86 est : ____</v>
      </c>
      <c r="F9" s="38"/>
      <c r="G9" s="44"/>
      <c r="H9" s="46">
        <f>100-O9</f>
        <v>42</v>
      </c>
      <c r="I9" s="47"/>
      <c r="J9" s="47"/>
      <c r="K9" s="46">
        <f>+(Q9+R9)/2</f>
        <v>43</v>
      </c>
      <c r="L9" s="30"/>
      <c r="M9" s="30"/>
      <c r="N9" s="31">
        <f ca="1">_XLL.ALEA.ENTRE.BORNES(1,9)</f>
        <v>5</v>
      </c>
      <c r="O9" s="31">
        <f ca="1">_XLL.ALEA.ENTRE.BORNES(1,99)</f>
        <v>58</v>
      </c>
      <c r="Q9" s="31">
        <f ca="1">_XLL.ALEA.ENTRE.BORNES(1,9)*2*10</f>
        <v>80</v>
      </c>
      <c r="R9" s="31">
        <f ca="1">_XLL.ALEA.ENTRE.BORNES(0,4)*2</f>
        <v>6</v>
      </c>
    </row>
    <row r="10" spans="1:18" ht="22.5" customHeight="1">
      <c r="A10" s="14">
        <v>5</v>
      </c>
      <c r="B10" s="38" t="str">
        <f>"La moitié de "&amp;N10+O10&amp;" est : ____"</f>
        <v>La moitié de 26 est : ____</v>
      </c>
      <c r="C10" s="39"/>
      <c r="D10" s="22">
        <v>30</v>
      </c>
      <c r="E10" s="38" t="str">
        <f>"Le double de "&amp;Q10*10&amp;" est : ____"</f>
        <v>Le double de 120 est : ____</v>
      </c>
      <c r="F10" s="38"/>
      <c r="G10" s="44"/>
      <c r="H10" s="46">
        <f>+(N10+O10)/2</f>
        <v>13</v>
      </c>
      <c r="I10" s="47"/>
      <c r="J10" s="47"/>
      <c r="K10" s="46">
        <f>+Q10*20</f>
        <v>240</v>
      </c>
      <c r="L10" s="30"/>
      <c r="M10" s="30"/>
      <c r="N10" s="31">
        <f ca="1">_XLL.ALEA.ENTRE.BORNES(1,4)*2*10</f>
        <v>20</v>
      </c>
      <c r="O10" s="31">
        <f ca="1">_XLL.ALEA.ENTRE.BORNES(0,4)*2</f>
        <v>6</v>
      </c>
      <c r="Q10" s="31">
        <f ca="1">_XLL.ALEA.ENTRE.BORNES(5,12)</f>
        <v>12</v>
      </c>
      <c r="R10" s="31"/>
    </row>
    <row r="11" spans="1:18" ht="22.5" customHeight="1">
      <c r="A11" s="14">
        <v>6</v>
      </c>
      <c r="B11" s="38" t="str">
        <f>N11&amp;" + "&amp;O11&amp;" = ____"</f>
        <v>11 + 16 = ____</v>
      </c>
      <c r="C11" s="39"/>
      <c r="D11" s="22">
        <v>31</v>
      </c>
      <c r="E11" s="38" t="str">
        <f>Q11&amp;" x ____ = "&amp;Q11*R11</f>
        <v>5 x ____ = 30</v>
      </c>
      <c r="F11" s="38"/>
      <c r="G11" s="44"/>
      <c r="H11" s="46">
        <f>+N11+O11</f>
        <v>27</v>
      </c>
      <c r="I11" s="46"/>
      <c r="J11" s="46"/>
      <c r="K11" s="46">
        <f>+R11</f>
        <v>6</v>
      </c>
      <c r="L11" s="30"/>
      <c r="M11" s="30"/>
      <c r="N11" s="31">
        <f ca="1">_XLL.ALEA.ENTRE.BORNES(11,49)</f>
        <v>11</v>
      </c>
      <c r="O11" s="31">
        <f ca="1">_XLL.ALEA.ENTRE.BORNES(11,49)</f>
        <v>16</v>
      </c>
      <c r="Q11" s="31">
        <f ca="1">_XLL.ALEA.ENTRE.BORNES(2,9)</f>
        <v>5</v>
      </c>
      <c r="R11" s="31">
        <f ca="1">_XLL.ALEA.ENTRE.BORNES(6,9)</f>
        <v>6</v>
      </c>
    </row>
    <row r="12" spans="1:18" ht="22.5" customHeight="1">
      <c r="A12" s="14">
        <v>7</v>
      </c>
      <c r="B12" s="38" t="str">
        <f>N12&amp;" x ____ = "&amp;N12*O12</f>
        <v>7 x ____ = 56</v>
      </c>
      <c r="C12" s="39"/>
      <c r="D12" s="22">
        <v>32</v>
      </c>
      <c r="E12" s="38" t="str">
        <f>+Q12&amp;" x 11 = ____"</f>
        <v>5 x 11 = ____</v>
      </c>
      <c r="F12" s="38"/>
      <c r="G12" s="44"/>
      <c r="H12" s="46">
        <f>+O12</f>
        <v>8</v>
      </c>
      <c r="I12" s="47"/>
      <c r="J12" s="47"/>
      <c r="K12" s="46">
        <f>+Q12*11</f>
        <v>55</v>
      </c>
      <c r="L12" s="30"/>
      <c r="M12" s="30"/>
      <c r="N12" s="31">
        <f ca="1">_XLL.ALEA.ENTRE.BORNES(2,9)</f>
        <v>7</v>
      </c>
      <c r="O12" s="31">
        <f ca="1">_XLL.ALEA.ENTRE.BORNES(6,9)</f>
        <v>8</v>
      </c>
      <c r="Q12" s="31">
        <f>+$N$7+3</f>
        <v>5</v>
      </c>
      <c r="R12" s="31"/>
    </row>
    <row r="13" spans="1:18" ht="22.5" customHeight="1">
      <c r="A13" s="14">
        <v>8</v>
      </c>
      <c r="B13" s="38" t="str">
        <f>+N13&amp;" x 11 = ____"</f>
        <v>4 x 11 = ____</v>
      </c>
      <c r="C13" s="39"/>
      <c r="D13" s="22">
        <v>33</v>
      </c>
      <c r="E13" s="38" t="str">
        <f>"Le double de "&amp;Q13&amp;" est : ____"</f>
        <v>Le double de 74 est : ____</v>
      </c>
      <c r="F13" s="38"/>
      <c r="G13" s="44"/>
      <c r="H13" s="46">
        <f>+N13*11</f>
        <v>44</v>
      </c>
      <c r="I13" s="47"/>
      <c r="J13" s="47"/>
      <c r="K13" s="46">
        <f>+Q13*2</f>
        <v>148</v>
      </c>
      <c r="L13" s="30"/>
      <c r="M13" s="30"/>
      <c r="N13" s="31">
        <f>+N7+2</f>
        <v>4</v>
      </c>
      <c r="Q13" s="31">
        <f ca="1">_XLL.ALEA.ENTRE.BORNES(51,99)</f>
        <v>74</v>
      </c>
      <c r="R13" s="31"/>
    </row>
    <row r="14" spans="1:18" ht="22.5" customHeight="1">
      <c r="A14" s="14">
        <v>9</v>
      </c>
      <c r="B14" s="38" t="str">
        <f>"Le double de "&amp;N14&amp;" est : ____"</f>
        <v>Le double de 20 est : ____</v>
      </c>
      <c r="C14" s="39"/>
      <c r="D14" s="22">
        <v>34</v>
      </c>
      <c r="E14" s="38" t="str">
        <f>Q14&amp;" + "&amp;R14&amp;" = ____"</f>
        <v>64 + 43 = ____</v>
      </c>
      <c r="F14" s="38"/>
      <c r="G14" s="44"/>
      <c r="H14" s="46">
        <f>+N14*2</f>
        <v>40</v>
      </c>
      <c r="I14" s="47"/>
      <c r="J14" s="47"/>
      <c r="K14" s="46">
        <f>+Q14+R14</f>
        <v>107</v>
      </c>
      <c r="L14" s="30"/>
      <c r="M14" s="30"/>
      <c r="N14" s="31">
        <f ca="1">_XLL.ALEA.ENTRE.BORNES(11,49)</f>
        <v>20</v>
      </c>
      <c r="Q14" s="31">
        <f ca="1">_XLL.ALEA.ENTRE.BORNES(11,99)</f>
        <v>64</v>
      </c>
      <c r="R14" s="31">
        <f ca="1">_XLL.ALEA.ENTRE.BORNES(11,99)</f>
        <v>43</v>
      </c>
    </row>
    <row r="15" spans="1:18" ht="22.5" customHeight="1">
      <c r="A15" s="14">
        <v>10</v>
      </c>
      <c r="B15" s="38" t="str">
        <f>N15*100+O15&amp;" pour aller à "&amp;(N15+1)*100&amp;" : ____"</f>
        <v>419 pour aller à 500 : ____</v>
      </c>
      <c r="C15" s="39"/>
      <c r="D15" s="22">
        <v>35</v>
      </c>
      <c r="E15" s="38" t="str">
        <f>"La moitié de "&amp;Q15+R15&amp;" est : ____"</f>
        <v>La moitié de 106 est : ____</v>
      </c>
      <c r="F15" s="38"/>
      <c r="G15" s="44"/>
      <c r="H15" s="46">
        <f>100-O15</f>
        <v>81</v>
      </c>
      <c r="I15" s="47"/>
      <c r="J15" s="47"/>
      <c r="K15" s="46">
        <f>+(Q15+R15)/2</f>
        <v>53</v>
      </c>
      <c r="L15" s="30"/>
      <c r="M15" s="30"/>
      <c r="N15" s="31">
        <f ca="1">_XLL.ALEA.ENTRE.BORNES(1,9)</f>
        <v>4</v>
      </c>
      <c r="O15" s="31">
        <f ca="1">_XLL.ALEA.ENTRE.BORNES(1,99)</f>
        <v>19</v>
      </c>
      <c r="Q15" s="31">
        <f ca="1">_XLL.ALEA.ENTRE.BORNES(1,9)*2*10</f>
        <v>100</v>
      </c>
      <c r="R15" s="31">
        <f ca="1">_XLL.ALEA.ENTRE.BORNES(0,4)*2</f>
        <v>6</v>
      </c>
    </row>
    <row r="16" spans="1:18" ht="22.5" customHeight="1">
      <c r="A16" s="14">
        <v>11</v>
      </c>
      <c r="B16" s="38" t="str">
        <f>"La moitié de "&amp;N16+O16&amp;" est : ____"</f>
        <v>La moitié de 40 est : ____</v>
      </c>
      <c r="C16" s="39"/>
      <c r="D16" s="22">
        <v>36</v>
      </c>
      <c r="E16" s="38" t="str">
        <f>"Le double de "&amp;Q16*10&amp;" est : ____"</f>
        <v>Le double de 50 est : ____</v>
      </c>
      <c r="F16" s="38"/>
      <c r="G16" s="44"/>
      <c r="H16" s="46">
        <f>+(N16+O16)/2</f>
        <v>20</v>
      </c>
      <c r="I16" s="47"/>
      <c r="J16" s="47"/>
      <c r="K16" s="46">
        <f>+Q16*20</f>
        <v>100</v>
      </c>
      <c r="L16" s="30"/>
      <c r="M16" s="30"/>
      <c r="N16" s="31">
        <f ca="1">_XLL.ALEA.ENTRE.BORNES(1,4)*2*10</f>
        <v>40</v>
      </c>
      <c r="O16" s="31">
        <f ca="1">_XLL.ALEA.ENTRE.BORNES(0,4)*2</f>
        <v>0</v>
      </c>
      <c r="Q16" s="31">
        <f ca="1">_XLL.ALEA.ENTRE.BORNES(5,12)</f>
        <v>5</v>
      </c>
      <c r="R16" s="31"/>
    </row>
    <row r="17" spans="1:18" ht="22.5" customHeight="1">
      <c r="A17" s="14">
        <v>12</v>
      </c>
      <c r="B17" s="38" t="str">
        <f>N17&amp;" + "&amp;O17&amp;" = ____"</f>
        <v>36 + 47 = ____</v>
      </c>
      <c r="C17" s="39"/>
      <c r="D17" s="22">
        <v>37</v>
      </c>
      <c r="E17" s="38" t="str">
        <f>Q17&amp;" x ____ = "&amp;Q17*R17</f>
        <v>5 x ____ = 45</v>
      </c>
      <c r="F17" s="38"/>
      <c r="G17" s="44"/>
      <c r="H17" s="46">
        <f>+N17+O17</f>
        <v>83</v>
      </c>
      <c r="I17" s="47"/>
      <c r="J17" s="47"/>
      <c r="K17" s="46">
        <f>+R17</f>
        <v>9</v>
      </c>
      <c r="L17" s="30"/>
      <c r="M17" s="30"/>
      <c r="N17" s="31">
        <f ca="1">_XLL.ALEA.ENTRE.BORNES(11,49)</f>
        <v>36</v>
      </c>
      <c r="O17" s="31">
        <f ca="1">_XLL.ALEA.ENTRE.BORNES(11,49)</f>
        <v>47</v>
      </c>
      <c r="Q17" s="31">
        <f ca="1">_XLL.ALEA.ENTRE.BORNES(2,9)</f>
        <v>5</v>
      </c>
      <c r="R17" s="31">
        <f ca="1">_XLL.ALEA.ENTRE.BORNES(6,9)</f>
        <v>9</v>
      </c>
    </row>
    <row r="18" spans="1:18" ht="22.5" customHeight="1">
      <c r="A18" s="14">
        <v>13</v>
      </c>
      <c r="B18" s="38" t="str">
        <f>N18&amp;" x ____ = "&amp;N18*O18</f>
        <v>6 x ____ = 42</v>
      </c>
      <c r="C18" s="39"/>
      <c r="D18" s="22">
        <v>38</v>
      </c>
      <c r="E18" s="38" t="str">
        <f>+Q18&amp;" x 11 = ____"</f>
        <v>3 x 11 = ____</v>
      </c>
      <c r="F18" s="38"/>
      <c r="G18" s="44"/>
      <c r="H18" s="46">
        <f>+O18</f>
        <v>7</v>
      </c>
      <c r="I18" s="47"/>
      <c r="J18" s="47"/>
      <c r="K18" s="46">
        <f>+Q18*11</f>
        <v>33</v>
      </c>
      <c r="L18" s="30"/>
      <c r="M18" s="30"/>
      <c r="N18" s="31">
        <f ca="1">_XLL.ALEA.ENTRE.BORNES(2,9)</f>
        <v>6</v>
      </c>
      <c r="O18" s="31">
        <f ca="1">_XLL.ALEA.ENTRE.BORNES(6,9)</f>
        <v>7</v>
      </c>
      <c r="Q18" s="31">
        <f>+$N$7+1</f>
        <v>3</v>
      </c>
      <c r="R18" s="31"/>
    </row>
    <row r="19" spans="1:18" ht="22.5" customHeight="1">
      <c r="A19" s="14">
        <v>14</v>
      </c>
      <c r="B19" s="38" t="str">
        <f>+N19&amp;" x 11 = ____"</f>
        <v>7 x 11 = ____</v>
      </c>
      <c r="C19" s="39"/>
      <c r="D19" s="22">
        <v>39</v>
      </c>
      <c r="E19" s="38" t="str">
        <f>"Le double de "&amp;Q19&amp;" est : ____"</f>
        <v>Le double de 94 est : ____</v>
      </c>
      <c r="F19" s="38"/>
      <c r="G19" s="44"/>
      <c r="H19" s="46">
        <f>+N19*11</f>
        <v>77</v>
      </c>
      <c r="I19" s="47"/>
      <c r="J19" s="47"/>
      <c r="K19" s="46">
        <f>+Q19*2</f>
        <v>188</v>
      </c>
      <c r="L19" s="30"/>
      <c r="M19" s="30"/>
      <c r="N19" s="31">
        <f>+$N$7+5</f>
        <v>7</v>
      </c>
      <c r="Q19" s="31">
        <f ca="1">_XLL.ALEA.ENTRE.BORNES(51,99)</f>
        <v>94</v>
      </c>
      <c r="R19" s="31"/>
    </row>
    <row r="20" spans="1:18" ht="22.5" customHeight="1">
      <c r="A20" s="14">
        <v>15</v>
      </c>
      <c r="B20" s="38" t="str">
        <f>"Le double de "&amp;N20&amp;" est : ____"</f>
        <v>Le double de 25 est : ____</v>
      </c>
      <c r="C20" s="39"/>
      <c r="D20" s="22">
        <v>40</v>
      </c>
      <c r="E20" s="38" t="str">
        <f>Q20&amp;" + "&amp;R20&amp;" = ____"</f>
        <v>38 + 96 = ____</v>
      </c>
      <c r="F20" s="38"/>
      <c r="G20" s="44"/>
      <c r="H20" s="46">
        <f>+N20*2</f>
        <v>50</v>
      </c>
      <c r="I20" s="47"/>
      <c r="J20" s="47"/>
      <c r="K20" s="46">
        <f>+Q20+R20</f>
        <v>134</v>
      </c>
      <c r="L20" s="30"/>
      <c r="M20" s="30"/>
      <c r="N20" s="31">
        <f ca="1">_XLL.ALEA.ENTRE.BORNES(11,49)</f>
        <v>25</v>
      </c>
      <c r="O20" s="31">
        <f ca="1">_XLL.ALEA.ENTRE.BORNES(1,9)*10</f>
        <v>60</v>
      </c>
      <c r="Q20" s="31">
        <f ca="1">_XLL.ALEA.ENTRE.BORNES(11,99)</f>
        <v>38</v>
      </c>
      <c r="R20" s="31">
        <f ca="1">_XLL.ALEA.ENTRE.BORNES(11,99)</f>
        <v>96</v>
      </c>
    </row>
    <row r="21" spans="1:18" ht="22.5" customHeight="1">
      <c r="A21" s="14">
        <v>16</v>
      </c>
      <c r="B21" s="38" t="str">
        <f>N21*100+O21&amp;" + ____ = "&amp;(N21+1)*100</f>
        <v>403 + ____ = 500</v>
      </c>
      <c r="C21" s="39"/>
      <c r="D21" s="22">
        <v>41</v>
      </c>
      <c r="E21" s="38" t="str">
        <f>"La moitié de "&amp;Q21+R21&amp;" est : ____"</f>
        <v>La moitié de 102 est : ____</v>
      </c>
      <c r="F21" s="38"/>
      <c r="G21" s="44"/>
      <c r="H21" s="46">
        <f>100-O21</f>
        <v>97</v>
      </c>
      <c r="I21" s="47"/>
      <c r="J21" s="47"/>
      <c r="K21" s="46">
        <f>+(Q21+R21)/2</f>
        <v>51</v>
      </c>
      <c r="L21" s="30"/>
      <c r="M21" s="30"/>
      <c r="N21" s="31">
        <f ca="1">_XLL.ALEA.ENTRE.BORNES(1,9)</f>
        <v>4</v>
      </c>
      <c r="O21" s="31">
        <f ca="1">_XLL.ALEA.ENTRE.BORNES(1,99)</f>
        <v>3</v>
      </c>
      <c r="Q21" s="31">
        <f ca="1">_XLL.ALEA.ENTRE.BORNES(1,9)*2*10</f>
        <v>100</v>
      </c>
      <c r="R21" s="31">
        <f ca="1">_XLL.ALEA.ENTRE.BORNES(0,4)*2</f>
        <v>2</v>
      </c>
    </row>
    <row r="22" spans="1:18" ht="22.5" customHeight="1">
      <c r="A22" s="14">
        <v>17</v>
      </c>
      <c r="B22" s="38" t="str">
        <f>"La moitié de "&amp;N22+O22&amp;" est : ____"</f>
        <v>La moitié de 24 est : ____</v>
      </c>
      <c r="C22" s="39"/>
      <c r="D22" s="22">
        <v>42</v>
      </c>
      <c r="E22" s="38" t="str">
        <f>"Le double de "&amp;Q22*10&amp;" est : ____"</f>
        <v>Le double de 90 est : ____</v>
      </c>
      <c r="F22" s="38"/>
      <c r="G22" s="44"/>
      <c r="H22" s="46">
        <f>+(N22+O22)/2</f>
        <v>12</v>
      </c>
      <c r="I22" s="47"/>
      <c r="J22" s="47"/>
      <c r="K22" s="46">
        <f>+Q22*20</f>
        <v>180</v>
      </c>
      <c r="L22" s="30"/>
      <c r="M22" s="30"/>
      <c r="N22" s="31">
        <f ca="1">_XLL.ALEA.ENTRE.BORNES(1,4)*2*10</f>
        <v>20</v>
      </c>
      <c r="O22" s="31">
        <f ca="1">_XLL.ALEA.ENTRE.BORNES(0,4)*2</f>
        <v>4</v>
      </c>
      <c r="Q22" s="31">
        <f ca="1">_XLL.ALEA.ENTRE.BORNES(5,12)</f>
        <v>9</v>
      </c>
      <c r="R22" s="31"/>
    </row>
    <row r="23" spans="1:18" ht="22.5" customHeight="1">
      <c r="A23" s="14">
        <v>18</v>
      </c>
      <c r="B23" s="38" t="str">
        <f>N23&amp;" + "&amp;O23&amp;" = ____"</f>
        <v>30 + 27 = ____</v>
      </c>
      <c r="C23" s="39"/>
      <c r="D23" s="22">
        <v>43</v>
      </c>
      <c r="E23" s="38" t="str">
        <f>Q23&amp;" x ____ = "&amp;Q23*R23</f>
        <v>7 x ____ = 42</v>
      </c>
      <c r="F23" s="38"/>
      <c r="G23" s="44"/>
      <c r="H23" s="46">
        <f>+N23+O23</f>
        <v>57</v>
      </c>
      <c r="I23" s="47"/>
      <c r="J23" s="47"/>
      <c r="K23" s="46">
        <f>+R23</f>
        <v>6</v>
      </c>
      <c r="L23" s="30"/>
      <c r="M23" s="30"/>
      <c r="N23" s="31">
        <f ca="1">_XLL.ALEA.ENTRE.BORNES(11,49)</f>
        <v>30</v>
      </c>
      <c r="O23" s="31">
        <f ca="1">_XLL.ALEA.ENTRE.BORNES(11,49)</f>
        <v>27</v>
      </c>
      <c r="Q23" s="31">
        <f ca="1">_XLL.ALEA.ENTRE.BORNES(2,9)</f>
        <v>7</v>
      </c>
      <c r="R23" s="31">
        <f ca="1">_XLL.ALEA.ENTRE.BORNES(6,9)</f>
        <v>6</v>
      </c>
    </row>
    <row r="24" spans="1:18" ht="22.5" customHeight="1">
      <c r="A24" s="14">
        <v>19</v>
      </c>
      <c r="B24" s="38" t="str">
        <f>N24&amp;" x ____ = "&amp;N24*O24</f>
        <v>6 x ____ = 42</v>
      </c>
      <c r="C24" s="39"/>
      <c r="D24" s="22">
        <v>44</v>
      </c>
      <c r="E24" s="38" t="str">
        <f>+Q24&amp;" x 11 = ____"</f>
        <v>6 x 11 = ____</v>
      </c>
      <c r="F24" s="38"/>
      <c r="G24" s="44"/>
      <c r="H24" s="46">
        <f>+O24</f>
        <v>7</v>
      </c>
      <c r="I24" s="47"/>
      <c r="J24" s="47"/>
      <c r="K24" s="46">
        <f>+Q24*11</f>
        <v>66</v>
      </c>
      <c r="L24" s="30"/>
      <c r="M24" s="30"/>
      <c r="N24" s="31">
        <f ca="1">_XLL.ALEA.ENTRE.BORNES(2,9)</f>
        <v>6</v>
      </c>
      <c r="O24" s="31">
        <f ca="1">_XLL.ALEA.ENTRE.BORNES(6,9)</f>
        <v>7</v>
      </c>
      <c r="Q24" s="31">
        <f>+$N$7+4</f>
        <v>6</v>
      </c>
      <c r="R24" s="31"/>
    </row>
    <row r="25" spans="1:18" ht="22.5" customHeight="1">
      <c r="A25" s="14">
        <v>20</v>
      </c>
      <c r="B25" s="38" t="str">
        <f>+N25&amp;" x 11 = ____"</f>
        <v>1 x 11 = ____</v>
      </c>
      <c r="C25" s="39"/>
      <c r="D25" s="22">
        <v>45</v>
      </c>
      <c r="E25" s="38" t="str">
        <f>"Le double de "&amp;Q25&amp;" est : ____"</f>
        <v>Le double de 64 est : ____</v>
      </c>
      <c r="F25" s="38"/>
      <c r="G25" s="44"/>
      <c r="H25" s="46">
        <f>+N25*11</f>
        <v>11</v>
      </c>
      <c r="I25" s="47"/>
      <c r="J25" s="47"/>
      <c r="K25" s="46">
        <f>+Q25*2</f>
        <v>128</v>
      </c>
      <c r="L25" s="30"/>
      <c r="M25" s="30"/>
      <c r="N25" s="31">
        <f>+$N$7-1</f>
        <v>1</v>
      </c>
      <c r="O25" s="31">
        <f ca="1">_XLL.ALEA.ENTRE.BORNES(6,9)</f>
        <v>8</v>
      </c>
      <c r="Q25" s="31">
        <f ca="1">_XLL.ALEA.ENTRE.BORNES(51,99)</f>
        <v>64</v>
      </c>
      <c r="R25" s="31"/>
    </row>
    <row r="26" spans="1:18" ht="22.5" customHeight="1">
      <c r="A26" s="14">
        <v>21</v>
      </c>
      <c r="B26" s="38" t="str">
        <f>"Le double de "&amp;N26&amp;" est : ____"</f>
        <v>Le double de 43 est : ____</v>
      </c>
      <c r="C26" s="39"/>
      <c r="D26" s="22">
        <v>46</v>
      </c>
      <c r="E26" s="38" t="str">
        <f>Q26&amp;" + "&amp;R26&amp;" = ____"</f>
        <v>16 + 15 = ____</v>
      </c>
      <c r="F26" s="40"/>
      <c r="G26" s="45"/>
      <c r="H26" s="46">
        <f>+N26*2</f>
        <v>86</v>
      </c>
      <c r="I26" s="47"/>
      <c r="J26" s="47"/>
      <c r="K26" s="46">
        <f>+Q26+R26</f>
        <v>31</v>
      </c>
      <c r="L26" s="30"/>
      <c r="M26" s="30"/>
      <c r="N26" s="31">
        <f ca="1">_XLL.ALEA.ENTRE.BORNES(11,49)</f>
        <v>43</v>
      </c>
      <c r="O26" s="31">
        <f ca="1">_XLL.ALEA.ENTRE.BORNES(0,9)</f>
        <v>1</v>
      </c>
      <c r="Q26" s="31">
        <f ca="1">_XLL.ALEA.ENTRE.BORNES(11,99)</f>
        <v>16</v>
      </c>
      <c r="R26" s="31">
        <f ca="1">_XLL.ALEA.ENTRE.BORNES(11,99)</f>
        <v>15</v>
      </c>
    </row>
    <row r="27" spans="1:18" ht="22.5" customHeight="1">
      <c r="A27" s="14">
        <v>22</v>
      </c>
      <c r="B27" s="38" t="str">
        <f>N27*100+O27&amp;" pour aller à "&amp;(N27+1)*100&amp;" : ____"</f>
        <v>943 pour aller à 1000 : ____</v>
      </c>
      <c r="C27" s="39"/>
      <c r="D27" s="22">
        <v>47</v>
      </c>
      <c r="E27" s="38" t="str">
        <f>"La moitié de "&amp;Q27+R27&amp;" est : ____"</f>
        <v>La moitié de 42 est : ____</v>
      </c>
      <c r="F27" s="40"/>
      <c r="G27" s="45"/>
      <c r="H27" s="46">
        <f>100-O27</f>
        <v>57</v>
      </c>
      <c r="I27" s="47"/>
      <c r="J27" s="47"/>
      <c r="K27" s="46">
        <f>+(Q27+R27)/2</f>
        <v>21</v>
      </c>
      <c r="L27" s="30"/>
      <c r="M27" s="30"/>
      <c r="N27" s="31">
        <f ca="1">_XLL.ALEA.ENTRE.BORNES(1,9)</f>
        <v>9</v>
      </c>
      <c r="O27" s="31">
        <f ca="1">_XLL.ALEA.ENTRE.BORNES(1,99)</f>
        <v>43</v>
      </c>
      <c r="Q27" s="31">
        <f ca="1">_XLL.ALEA.ENTRE.BORNES(1,9)*2*10</f>
        <v>40</v>
      </c>
      <c r="R27" s="31">
        <f ca="1">_XLL.ALEA.ENTRE.BORNES(0,4)*2</f>
        <v>2</v>
      </c>
    </row>
    <row r="28" spans="1:18" ht="22.5" customHeight="1">
      <c r="A28" s="14">
        <v>23</v>
      </c>
      <c r="B28" s="38" t="str">
        <f>"La moitié de "&amp;N28+O28&amp;" est : ____"</f>
        <v>La moitié de 66 est : ____</v>
      </c>
      <c r="C28" s="39"/>
      <c r="D28" s="22">
        <v>48</v>
      </c>
      <c r="E28" s="38" t="str">
        <f>"Le double de "&amp;Q28*10&amp;" est : ____"</f>
        <v>Le double de 110 est : ____</v>
      </c>
      <c r="F28" s="40"/>
      <c r="G28" s="45"/>
      <c r="H28" s="46">
        <f>+(N28+O28)/2</f>
        <v>33</v>
      </c>
      <c r="I28" s="47"/>
      <c r="J28" s="47"/>
      <c r="K28" s="46">
        <f>+Q28*20</f>
        <v>220</v>
      </c>
      <c r="L28" s="30"/>
      <c r="M28" s="30"/>
      <c r="N28" s="31">
        <f ca="1">_XLL.ALEA.ENTRE.BORNES(1,4)*2*10</f>
        <v>60</v>
      </c>
      <c r="O28" s="31">
        <f ca="1">_XLL.ALEA.ENTRE.BORNES(0,4)*2</f>
        <v>6</v>
      </c>
      <c r="Q28" s="31">
        <f ca="1">_XLL.ALEA.ENTRE.BORNES(5,12)</f>
        <v>11</v>
      </c>
      <c r="R28" s="31"/>
    </row>
    <row r="29" spans="1:18" ht="22.5" customHeight="1">
      <c r="A29" s="14">
        <v>24</v>
      </c>
      <c r="B29" s="38" t="str">
        <f>N29&amp;" + "&amp;O29&amp;" = ____"</f>
        <v>44 + 49 = ____</v>
      </c>
      <c r="C29" s="39"/>
      <c r="D29" s="22">
        <v>49</v>
      </c>
      <c r="E29" s="38" t="str">
        <f>Q29&amp;" x ____ = "&amp;Q29*R29</f>
        <v>5 x ____ = 30</v>
      </c>
      <c r="F29" s="40"/>
      <c r="G29" s="45"/>
      <c r="H29" s="46">
        <f>+N29+O29</f>
        <v>93</v>
      </c>
      <c r="I29" s="47"/>
      <c r="J29" s="47"/>
      <c r="K29" s="46">
        <f>+R29</f>
        <v>6</v>
      </c>
      <c r="L29" s="30"/>
      <c r="M29" s="30"/>
      <c r="N29" s="31">
        <f ca="1">_XLL.ALEA.ENTRE.BORNES(11,49)</f>
        <v>44</v>
      </c>
      <c r="O29" s="31">
        <f ca="1">_XLL.ALEA.ENTRE.BORNES(11,49)</f>
        <v>49</v>
      </c>
      <c r="Q29" s="31">
        <f ca="1">_XLL.ALEA.ENTRE.BORNES(2,9)</f>
        <v>5</v>
      </c>
      <c r="R29" s="31">
        <f ca="1">_XLL.ALEA.ENTRE.BORNES(6,9)</f>
        <v>6</v>
      </c>
    </row>
    <row r="30" spans="1:18" ht="22.5" customHeight="1">
      <c r="A30" s="14">
        <v>25</v>
      </c>
      <c r="B30" s="38" t="str">
        <f>N30&amp;" x ____ = "&amp;N30*O30</f>
        <v>3 x ____ = 24</v>
      </c>
      <c r="C30" s="39"/>
      <c r="D30" s="22">
        <v>50</v>
      </c>
      <c r="E30" s="38" t="str">
        <f>+Q30&amp;" x 11 = ____"</f>
        <v>0 x 11 = ____</v>
      </c>
      <c r="F30" s="40"/>
      <c r="G30" s="45"/>
      <c r="H30" s="46">
        <f>+O30</f>
        <v>8</v>
      </c>
      <c r="I30" s="47"/>
      <c r="J30" s="47"/>
      <c r="K30" s="46">
        <f>+Q30*11</f>
        <v>0</v>
      </c>
      <c r="L30" s="30"/>
      <c r="M30" s="30"/>
      <c r="N30" s="31">
        <f ca="1">_XLL.ALEA.ENTRE.BORNES(2,9)</f>
        <v>3</v>
      </c>
      <c r="O30" s="31">
        <f ca="1">_XLL.ALEA.ENTRE.BORNES(6,9)</f>
        <v>8</v>
      </c>
      <c r="Q30" s="31">
        <f>+$N$7-2</f>
        <v>0</v>
      </c>
      <c r="R30" s="31">
        <f ca="1">_XLL.ALEA.ENTRE.BORNES(0,9)</f>
        <v>2</v>
      </c>
    </row>
    <row r="31" spans="1:18" ht="15">
      <c r="A31" s="10"/>
      <c r="B31" s="34"/>
      <c r="C31" s="33"/>
      <c r="D31" s="35"/>
      <c r="E31" s="34"/>
      <c r="F31" s="34"/>
      <c r="G31" s="43"/>
      <c r="H31" s="46"/>
      <c r="Q31" s="31"/>
      <c r="R31" s="31"/>
    </row>
    <row r="32" spans="1:18" ht="15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 ht="15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 ht="15">
      <c r="A34" s="67"/>
      <c r="B34" s="67"/>
      <c r="C34" s="34"/>
      <c r="D34" s="35"/>
      <c r="E34" s="34"/>
      <c r="F34" s="34"/>
      <c r="G34" s="43"/>
      <c r="H34" s="46"/>
      <c r="Q34" s="31"/>
      <c r="R34" s="31"/>
    </row>
    <row r="35" spans="1:18" ht="15">
      <c r="A35" s="67"/>
      <c r="B35" s="67"/>
      <c r="C35" s="34"/>
      <c r="D35" s="35"/>
      <c r="E35" s="34"/>
      <c r="F35" s="34"/>
      <c r="G35" s="43"/>
      <c r="H35" s="46"/>
      <c r="Q35" s="31"/>
      <c r="R35" s="31"/>
    </row>
    <row r="36" spans="1:7" ht="15">
      <c r="A36" s="66"/>
      <c r="B36" s="66"/>
      <c r="C36" s="34"/>
      <c r="D36" s="35"/>
      <c r="E36" s="34"/>
      <c r="F36" s="34"/>
      <c r="G36" s="43"/>
    </row>
    <row r="37" spans="1:7" ht="15">
      <c r="A37" s="67"/>
      <c r="B37" s="67"/>
      <c r="C37" s="34"/>
      <c r="D37" s="35"/>
      <c r="E37" s="34"/>
      <c r="F37" s="34"/>
      <c r="G37" s="43"/>
    </row>
    <row r="38" spans="1:7" ht="15">
      <c r="A38" s="67"/>
      <c r="B38" s="67"/>
      <c r="C38" s="34"/>
      <c r="D38" s="35"/>
      <c r="E38" s="34"/>
      <c r="F38" s="34"/>
      <c r="G38" s="43"/>
    </row>
    <row r="39" ht="15">
      <c r="D39" s="36"/>
    </row>
    <row r="40" ht="15">
      <c r="D40" s="36"/>
    </row>
    <row r="41" ht="15">
      <c r="D41" s="36"/>
    </row>
    <row r="42" ht="15">
      <c r="D42" s="36"/>
    </row>
    <row r="43" ht="15">
      <c r="D43" s="36"/>
    </row>
    <row r="44" ht="15">
      <c r="D44" s="36"/>
    </row>
    <row r="45" ht="15">
      <c r="D45" s="36"/>
    </row>
    <row r="46" ht="15">
      <c r="D46" s="36"/>
    </row>
    <row r="47" ht="15">
      <c r="D47" s="36"/>
    </row>
    <row r="48" ht="15">
      <c r="D48" s="36"/>
    </row>
    <row r="49" ht="15">
      <c r="D49" s="36"/>
    </row>
    <row r="50" ht="15">
      <c r="D50" s="36"/>
    </row>
    <row r="51" ht="15">
      <c r="D51" s="36"/>
    </row>
    <row r="52" ht="15">
      <c r="D52" s="36"/>
    </row>
    <row r="53" ht="15">
      <c r="D53" s="36"/>
    </row>
    <row r="54" ht="15">
      <c r="D54" s="36"/>
    </row>
    <row r="55" ht="15">
      <c r="D55" s="36"/>
    </row>
    <row r="56" ht="15">
      <c r="D56" s="36"/>
    </row>
    <row r="57" ht="15">
      <c r="D57" s="36"/>
    </row>
    <row r="58" ht="15">
      <c r="D58" s="36"/>
    </row>
    <row r="59" ht="15">
      <c r="D59" s="36"/>
    </row>
    <row r="60" ht="15">
      <c r="D60" s="36"/>
    </row>
    <row r="61" ht="15">
      <c r="D61" s="36"/>
    </row>
    <row r="62" ht="15">
      <c r="D62" s="36"/>
    </row>
    <row r="63" ht="15">
      <c r="D63" s="36"/>
    </row>
    <row r="64" ht="15">
      <c r="D64" s="36"/>
    </row>
    <row r="65" ht="15">
      <c r="D65" s="36"/>
    </row>
    <row r="66" ht="15">
      <c r="D66" s="36"/>
    </row>
    <row r="67" ht="15">
      <c r="D67" s="36"/>
    </row>
    <row r="68" ht="15">
      <c r="D68" s="36"/>
    </row>
    <row r="69" ht="15">
      <c r="D69" s="36"/>
    </row>
    <row r="70" ht="15">
      <c r="D70" s="36"/>
    </row>
    <row r="71" ht="15">
      <c r="D71" s="36"/>
    </row>
    <row r="72" ht="15">
      <c r="D72" s="36"/>
    </row>
    <row r="73" ht="15">
      <c r="D73" s="36"/>
    </row>
    <row r="74" ht="15">
      <c r="D74" s="36"/>
    </row>
    <row r="75" ht="15">
      <c r="D75" s="36"/>
    </row>
    <row r="76" ht="15">
      <c r="D76" s="36"/>
    </row>
    <row r="77" ht="15">
      <c r="D77" s="36"/>
    </row>
    <row r="78" ht="15">
      <c r="D78" s="36"/>
    </row>
    <row r="79" ht="15">
      <c r="D79" s="36"/>
    </row>
    <row r="80" ht="15">
      <c r="D80" s="36"/>
    </row>
    <row r="81" ht="15">
      <c r="D81" s="36"/>
    </row>
    <row r="82" ht="15">
      <c r="D82" s="36"/>
    </row>
    <row r="83" ht="15">
      <c r="D83" s="36"/>
    </row>
    <row r="84" ht="15">
      <c r="D84" s="36"/>
    </row>
    <row r="85" ht="15">
      <c r="D85" s="36"/>
    </row>
    <row r="86" ht="15">
      <c r="D86" s="36"/>
    </row>
    <row r="87" ht="15">
      <c r="D87" s="36"/>
    </row>
    <row r="88" ht="15">
      <c r="D88" s="36"/>
    </row>
    <row r="89" ht="15">
      <c r="D89" s="36"/>
    </row>
    <row r="90" ht="15">
      <c r="D90" s="36"/>
    </row>
    <row r="91" ht="15">
      <c r="D91" s="36"/>
    </row>
    <row r="92" ht="15">
      <c r="D92" s="36"/>
    </row>
    <row r="93" ht="15">
      <c r="D93" s="36"/>
    </row>
    <row r="94" ht="15">
      <c r="D94" s="36"/>
    </row>
    <row r="95" ht="15">
      <c r="D95" s="36"/>
    </row>
    <row r="96" ht="15">
      <c r="D96" s="36"/>
    </row>
    <row r="97" ht="15">
      <c r="D97" s="36"/>
    </row>
    <row r="98" ht="15">
      <c r="D98" s="36"/>
    </row>
    <row r="99" ht="15">
      <c r="D99" s="36"/>
    </row>
    <row r="100" ht="15">
      <c r="D100" s="36"/>
    </row>
    <row r="101" ht="15">
      <c r="D101" s="36"/>
    </row>
    <row r="102" ht="15">
      <c r="D102" s="36"/>
    </row>
    <row r="103" ht="15">
      <c r="D103" s="36"/>
    </row>
    <row r="104" ht="15">
      <c r="D104" s="36"/>
    </row>
    <row r="105" ht="15">
      <c r="D105" s="36"/>
    </row>
    <row r="106" ht="15">
      <c r="D106" s="36"/>
    </row>
    <row r="107" ht="15">
      <c r="D107" s="36"/>
    </row>
    <row r="108" ht="15">
      <c r="D108" s="36"/>
    </row>
    <row r="109" ht="15">
      <c r="D109" s="36"/>
    </row>
    <row r="110" ht="15">
      <c r="D110" s="36"/>
    </row>
    <row r="111" ht="15">
      <c r="D111" s="36"/>
    </row>
    <row r="112" ht="15">
      <c r="D112" s="36"/>
    </row>
    <row r="113" ht="15">
      <c r="D113" s="36"/>
    </row>
    <row r="114" ht="15">
      <c r="D114" s="36"/>
    </row>
    <row r="115" ht="15">
      <c r="D115" s="36"/>
    </row>
    <row r="116" ht="15">
      <c r="D116" s="36"/>
    </row>
    <row r="117" ht="15">
      <c r="D117" s="36"/>
    </row>
    <row r="118" ht="15">
      <c r="D118" s="36"/>
    </row>
    <row r="119" ht="15">
      <c r="D119" s="36"/>
    </row>
    <row r="120" ht="15">
      <c r="D120" s="36"/>
    </row>
    <row r="121" ht="15">
      <c r="D121" s="36"/>
    </row>
    <row r="122" ht="15">
      <c r="D122" s="36"/>
    </row>
    <row r="123" ht="15">
      <c r="D123" s="36"/>
    </row>
    <row r="124" ht="15">
      <c r="D124" s="36"/>
    </row>
    <row r="125" ht="15">
      <c r="D125" s="36"/>
    </row>
    <row r="126" ht="15">
      <c r="D126" s="36"/>
    </row>
    <row r="127" ht="15">
      <c r="D127" s="36"/>
    </row>
    <row r="128" ht="15">
      <c r="D128" s="36"/>
    </row>
    <row r="129" ht="15">
      <c r="D129" s="36"/>
    </row>
    <row r="130" ht="15">
      <c r="D130" s="36"/>
    </row>
    <row r="131" ht="15">
      <c r="D131" s="36"/>
    </row>
    <row r="132" ht="15">
      <c r="D132" s="36"/>
    </row>
    <row r="133" ht="15">
      <c r="D133" s="36"/>
    </row>
    <row r="134" ht="15">
      <c r="D134" s="36"/>
    </row>
    <row r="135" ht="15">
      <c r="D135" s="36"/>
    </row>
    <row r="136" ht="15">
      <c r="D136" s="36"/>
    </row>
    <row r="137" ht="15">
      <c r="D137" s="36"/>
    </row>
    <row r="138" ht="15">
      <c r="D138" s="36"/>
    </row>
    <row r="139" ht="15">
      <c r="D139" s="36"/>
    </row>
    <row r="140" ht="15">
      <c r="D140" s="36"/>
    </row>
    <row r="141" ht="15">
      <c r="D141" s="36"/>
    </row>
    <row r="142" ht="15">
      <c r="D142" s="36"/>
    </row>
    <row r="143" ht="15">
      <c r="D143" s="36"/>
    </row>
    <row r="144" ht="15">
      <c r="D144" s="36"/>
    </row>
    <row r="145" ht="15">
      <c r="D145" s="36"/>
    </row>
    <row r="146" ht="15">
      <c r="D146" s="36"/>
    </row>
    <row r="147" ht="15">
      <c r="D147" s="36"/>
    </row>
    <row r="148" ht="15">
      <c r="D148" s="36"/>
    </row>
    <row r="149" ht="15">
      <c r="D149" s="36"/>
    </row>
    <row r="150" ht="15">
      <c r="D150" s="36"/>
    </row>
    <row r="151" ht="15">
      <c r="D151" s="36"/>
    </row>
    <row r="152" ht="15">
      <c r="D152" s="36"/>
    </row>
    <row r="153" ht="15">
      <c r="D153" s="36"/>
    </row>
    <row r="154" ht="15">
      <c r="D154" s="36"/>
    </row>
    <row r="155" ht="15">
      <c r="D155" s="36"/>
    </row>
    <row r="156" ht="15">
      <c r="D156" s="36"/>
    </row>
    <row r="157" ht="15">
      <c r="D157" s="36"/>
    </row>
    <row r="158" ht="15">
      <c r="D158" s="36"/>
    </row>
    <row r="159" ht="15">
      <c r="D159" s="36"/>
    </row>
    <row r="160" ht="15">
      <c r="D160" s="36"/>
    </row>
    <row r="161" ht="15">
      <c r="D161" s="36"/>
    </row>
    <row r="162" ht="15">
      <c r="D162" s="36"/>
    </row>
    <row r="163" ht="15">
      <c r="D163" s="36"/>
    </row>
    <row r="164" ht="15">
      <c r="D164" s="36"/>
    </row>
    <row r="165" ht="15">
      <c r="D165" s="36"/>
    </row>
    <row r="166" ht="15">
      <c r="D166" s="36"/>
    </row>
    <row r="167" ht="15">
      <c r="D167" s="36"/>
    </row>
    <row r="168" ht="15">
      <c r="D168" s="36"/>
    </row>
    <row r="169" ht="15">
      <c r="D169" s="36"/>
    </row>
    <row r="170" ht="15">
      <c r="D170" s="36"/>
    </row>
    <row r="171" ht="15">
      <c r="D171" s="36"/>
    </row>
    <row r="172" ht="15">
      <c r="D172" s="36"/>
    </row>
    <row r="173" ht="15">
      <c r="D173" s="36"/>
    </row>
    <row r="174" ht="15">
      <c r="D174" s="36"/>
    </row>
    <row r="175" ht="15">
      <c r="D175" s="36"/>
    </row>
    <row r="176" ht="15">
      <c r="D176" s="36"/>
    </row>
    <row r="177" ht="15">
      <c r="D177" s="36"/>
    </row>
    <row r="178" ht="15">
      <c r="D178" s="36"/>
    </row>
    <row r="179" ht="15">
      <c r="D179" s="36"/>
    </row>
    <row r="180" ht="15">
      <c r="D180" s="36"/>
    </row>
    <row r="181" ht="15">
      <c r="D181" s="36"/>
    </row>
    <row r="182" ht="15">
      <c r="D182" s="36"/>
    </row>
    <row r="183" ht="15">
      <c r="D183" s="36"/>
    </row>
    <row r="184" ht="15">
      <c r="D184" s="36"/>
    </row>
    <row r="185" ht="15">
      <c r="D185" s="36"/>
    </row>
    <row r="186" ht="15">
      <c r="D186" s="36"/>
    </row>
    <row r="187" ht="15">
      <c r="D187" s="36"/>
    </row>
    <row r="188" ht="15">
      <c r="D188" s="36"/>
    </row>
    <row r="189" ht="15">
      <c r="D189" s="36"/>
    </row>
    <row r="190" ht="15">
      <c r="D190" s="36"/>
    </row>
    <row r="191" ht="15">
      <c r="D191" s="36"/>
    </row>
    <row r="192" ht="15">
      <c r="D192" s="36"/>
    </row>
    <row r="193" ht="15">
      <c r="D193" s="36"/>
    </row>
    <row r="194" ht="15">
      <c r="D194" s="36"/>
    </row>
    <row r="195" ht="15">
      <c r="D195" s="36"/>
    </row>
    <row r="196" ht="15">
      <c r="D196" s="36"/>
    </row>
    <row r="197" ht="15">
      <c r="D197" s="36"/>
    </row>
    <row r="198" ht="15">
      <c r="D198" s="36"/>
    </row>
    <row r="199" ht="15">
      <c r="D199" s="36"/>
    </row>
    <row r="200" ht="15">
      <c r="D200" s="36"/>
    </row>
    <row r="201" ht="15">
      <c r="D201" s="36"/>
    </row>
    <row r="202" ht="15">
      <c r="D202" s="36"/>
    </row>
    <row r="203" ht="15">
      <c r="D203" s="36"/>
    </row>
    <row r="204" ht="15">
      <c r="D204" s="36"/>
    </row>
    <row r="205" ht="15">
      <c r="D205" s="36"/>
    </row>
    <row r="206" ht="15">
      <c r="D206" s="36"/>
    </row>
    <row r="207" ht="15">
      <c r="D207" s="36"/>
    </row>
    <row r="208" ht="15">
      <c r="D208" s="36"/>
    </row>
    <row r="209" ht="15">
      <c r="D209" s="36"/>
    </row>
    <row r="210" ht="15">
      <c r="D210" s="36"/>
    </row>
    <row r="211" ht="15">
      <c r="D211" s="36"/>
    </row>
    <row r="212" ht="15">
      <c r="D212" s="36"/>
    </row>
    <row r="213" ht="15">
      <c r="D213" s="36"/>
    </row>
    <row r="214" ht="15">
      <c r="D214" s="36"/>
    </row>
    <row r="215" ht="15">
      <c r="D215" s="36"/>
    </row>
    <row r="216" ht="15">
      <c r="D216" s="36"/>
    </row>
    <row r="217" ht="15">
      <c r="D217" s="36"/>
    </row>
    <row r="218" ht="15">
      <c r="D218" s="36"/>
    </row>
    <row r="219" ht="15">
      <c r="D219" s="36"/>
    </row>
    <row r="220" ht="15">
      <c r="D220" s="36"/>
    </row>
    <row r="221" ht="15">
      <c r="D221" s="36"/>
    </row>
    <row r="222" ht="15">
      <c r="D222" s="36"/>
    </row>
    <row r="223" ht="15">
      <c r="D223" s="36"/>
    </row>
    <row r="224" ht="15">
      <c r="D224" s="36"/>
    </row>
    <row r="225" ht="15">
      <c r="D225" s="36"/>
    </row>
    <row r="226" ht="15">
      <c r="D226" s="36"/>
    </row>
    <row r="227" ht="15">
      <c r="D227" s="36"/>
    </row>
    <row r="228" ht="15">
      <c r="D228" s="36"/>
    </row>
    <row r="229" ht="15">
      <c r="D229" s="36"/>
    </row>
    <row r="230" ht="15">
      <c r="D230" s="36"/>
    </row>
    <row r="231" ht="15">
      <c r="D231" s="36"/>
    </row>
    <row r="232" ht="15">
      <c r="D232" s="36"/>
    </row>
    <row r="233" ht="15">
      <c r="D233" s="36"/>
    </row>
    <row r="234" ht="15">
      <c r="D234" s="36"/>
    </row>
    <row r="235" ht="15">
      <c r="D235" s="36"/>
    </row>
    <row r="236" ht="15">
      <c r="D236" s="36"/>
    </row>
    <row r="237" ht="15">
      <c r="D237" s="36"/>
    </row>
    <row r="238" ht="15">
      <c r="D238" s="36"/>
    </row>
    <row r="239" ht="15">
      <c r="D239" s="36"/>
    </row>
    <row r="240" ht="15">
      <c r="D240" s="36"/>
    </row>
    <row r="241" ht="15">
      <c r="D241" s="36"/>
    </row>
    <row r="242" ht="15">
      <c r="D242" s="36"/>
    </row>
    <row r="243" ht="15">
      <c r="D243" s="36"/>
    </row>
    <row r="244" ht="15">
      <c r="D244" s="36"/>
    </row>
    <row r="245" ht="15">
      <c r="D245" s="36"/>
    </row>
    <row r="246" ht="15">
      <c r="D246" s="36"/>
    </row>
    <row r="247" ht="15">
      <c r="D247" s="36"/>
    </row>
    <row r="248" ht="15">
      <c r="D248" s="36"/>
    </row>
    <row r="249" ht="15">
      <c r="D249" s="36"/>
    </row>
    <row r="250" ht="15">
      <c r="D250" s="36"/>
    </row>
    <row r="251" ht="15">
      <c r="D251" s="36"/>
    </row>
    <row r="252" ht="15">
      <c r="D252" s="36"/>
    </row>
    <row r="253" ht="15">
      <c r="D253" s="36"/>
    </row>
    <row r="254" ht="15">
      <c r="D254" s="36"/>
    </row>
    <row r="255" ht="15">
      <c r="D255" s="36"/>
    </row>
    <row r="256" ht="15">
      <c r="D256" s="36"/>
    </row>
    <row r="257" ht="15">
      <c r="D257" s="36"/>
    </row>
    <row r="258" ht="15">
      <c r="D258" s="36"/>
    </row>
    <row r="259" ht="15">
      <c r="D259" s="36"/>
    </row>
    <row r="260" ht="15">
      <c r="D260" s="36"/>
    </row>
    <row r="261" ht="15">
      <c r="D261" s="36"/>
    </row>
    <row r="262" ht="15">
      <c r="D262" s="36"/>
    </row>
    <row r="263" ht="15">
      <c r="D263" s="36"/>
    </row>
    <row r="264" ht="15">
      <c r="D264" s="36"/>
    </row>
    <row r="265" ht="15">
      <c r="D265" s="36"/>
    </row>
    <row r="266" ht="15">
      <c r="D266" s="36"/>
    </row>
    <row r="267" ht="15">
      <c r="D267" s="36"/>
    </row>
    <row r="268" ht="15">
      <c r="D268" s="36"/>
    </row>
    <row r="269" ht="15">
      <c r="D269" s="36"/>
    </row>
    <row r="270" ht="15">
      <c r="D270" s="36"/>
    </row>
    <row r="271" ht="15">
      <c r="D271" s="36"/>
    </row>
    <row r="272" ht="15">
      <c r="D272" s="36"/>
    </row>
    <row r="273" ht="15">
      <c r="D273" s="36"/>
    </row>
    <row r="274" ht="15">
      <c r="D274" s="36"/>
    </row>
    <row r="275" ht="15">
      <c r="D275" s="36"/>
    </row>
    <row r="276" ht="15">
      <c r="D276" s="36"/>
    </row>
    <row r="277" ht="15">
      <c r="D277" s="36"/>
    </row>
    <row r="278" ht="15">
      <c r="D278" s="36"/>
    </row>
    <row r="279" ht="15">
      <c r="D279" s="36"/>
    </row>
    <row r="280" ht="15">
      <c r="D280" s="36"/>
    </row>
    <row r="281" ht="15">
      <c r="D281" s="36"/>
    </row>
    <row r="282" ht="15">
      <c r="D282" s="36"/>
    </row>
    <row r="283" ht="15">
      <c r="D283" s="36"/>
    </row>
    <row r="284" ht="15">
      <c r="D284" s="36"/>
    </row>
    <row r="285" ht="15">
      <c r="D285" s="36"/>
    </row>
    <row r="286" ht="15">
      <c r="D286" s="36"/>
    </row>
    <row r="287" ht="15">
      <c r="D287" s="36"/>
    </row>
    <row r="288" ht="15">
      <c r="D288" s="36"/>
    </row>
    <row r="289" ht="15">
      <c r="D289" s="36"/>
    </row>
    <row r="290" ht="15">
      <c r="D290" s="36"/>
    </row>
    <row r="291" ht="15">
      <c r="D291" s="36"/>
    </row>
    <row r="292" ht="15">
      <c r="D292" s="36"/>
    </row>
    <row r="293" ht="15">
      <c r="D293" s="36"/>
    </row>
    <row r="294" ht="15">
      <c r="D294" s="36"/>
    </row>
    <row r="295" ht="15">
      <c r="D295" s="36"/>
    </row>
    <row r="296" ht="15">
      <c r="D296" s="36"/>
    </row>
    <row r="297" ht="15">
      <c r="D297" s="36"/>
    </row>
    <row r="298" ht="15">
      <c r="D298" s="36"/>
    </row>
    <row r="299" ht="15">
      <c r="D299" s="36"/>
    </row>
    <row r="300" ht="15">
      <c r="D300" s="36"/>
    </row>
    <row r="301" ht="15">
      <c r="D301" s="36"/>
    </row>
    <row r="302" ht="15">
      <c r="D302" s="36"/>
    </row>
    <row r="303" ht="15">
      <c r="D303" s="36"/>
    </row>
    <row r="304" ht="15">
      <c r="D304" s="36"/>
    </row>
    <row r="305" ht="15">
      <c r="D305" s="36"/>
    </row>
    <row r="306" ht="15">
      <c r="D306" s="36"/>
    </row>
    <row r="307" ht="15">
      <c r="D307" s="36"/>
    </row>
    <row r="308" ht="15">
      <c r="D308" s="36"/>
    </row>
    <row r="309" ht="15">
      <c r="D309" s="36"/>
    </row>
    <row r="310" ht="15">
      <c r="D310" s="36"/>
    </row>
    <row r="311" ht="15">
      <c r="D311" s="36"/>
    </row>
    <row r="312" ht="15">
      <c r="D312" s="36"/>
    </row>
    <row r="313" ht="15">
      <c r="D313" s="36"/>
    </row>
    <row r="314" ht="15">
      <c r="D314" s="36"/>
    </row>
    <row r="315" ht="15">
      <c r="D315" s="36"/>
    </row>
    <row r="316" ht="15">
      <c r="D316" s="36"/>
    </row>
    <row r="317" ht="15">
      <c r="D317" s="36"/>
    </row>
    <row r="318" ht="15">
      <c r="D318" s="36"/>
    </row>
    <row r="319" ht="15">
      <c r="D319" s="36"/>
    </row>
    <row r="320" ht="15">
      <c r="D320" s="36"/>
    </row>
    <row r="321" ht="15">
      <c r="D321" s="36"/>
    </row>
    <row r="322" ht="15">
      <c r="D322" s="36"/>
    </row>
    <row r="323" ht="15">
      <c r="D323" s="36"/>
    </row>
    <row r="324" ht="15">
      <c r="D324" s="36"/>
    </row>
    <row r="325" ht="15">
      <c r="D325" s="36"/>
    </row>
    <row r="326" ht="15">
      <c r="D326" s="36"/>
    </row>
    <row r="327" ht="15">
      <c r="D327" s="36"/>
    </row>
    <row r="328" ht="15">
      <c r="D328" s="36"/>
    </row>
    <row r="329" ht="15">
      <c r="D329" s="36"/>
    </row>
    <row r="330" ht="15">
      <c r="D330" s="36"/>
    </row>
    <row r="331" ht="15">
      <c r="D331" s="36"/>
    </row>
    <row r="332" ht="15">
      <c r="D332" s="36"/>
    </row>
    <row r="333" ht="15">
      <c r="D333" s="36"/>
    </row>
    <row r="334" ht="15">
      <c r="D334" s="36"/>
    </row>
    <row r="335" ht="15">
      <c r="D335" s="36"/>
    </row>
    <row r="336" ht="15">
      <c r="D336" s="36"/>
    </row>
    <row r="337" ht="15">
      <c r="D337" s="36"/>
    </row>
    <row r="338" ht="15">
      <c r="D338" s="36"/>
    </row>
    <row r="339" ht="15">
      <c r="D339" s="36"/>
    </row>
    <row r="340" ht="15">
      <c r="D340" s="36"/>
    </row>
    <row r="341" ht="15">
      <c r="D341" s="36"/>
    </row>
    <row r="342" ht="15">
      <c r="D342" s="36"/>
    </row>
    <row r="343" ht="15">
      <c r="D343" s="36"/>
    </row>
    <row r="344" ht="15">
      <c r="D344" s="36"/>
    </row>
    <row r="345" ht="15">
      <c r="D345" s="36"/>
    </row>
    <row r="346" ht="15">
      <c r="D346" s="36"/>
    </row>
    <row r="347" ht="15">
      <c r="D347" s="36"/>
    </row>
    <row r="348" ht="15">
      <c r="D348" s="36"/>
    </row>
    <row r="349" ht="15">
      <c r="D349" s="36"/>
    </row>
    <row r="350" ht="15">
      <c r="D350" s="36"/>
    </row>
    <row r="351" ht="15">
      <c r="D351" s="36"/>
    </row>
    <row r="352" ht="15">
      <c r="D352" s="36"/>
    </row>
    <row r="353" ht="15">
      <c r="D353" s="36"/>
    </row>
    <row r="354" ht="15">
      <c r="D354" s="36"/>
    </row>
    <row r="355" ht="15">
      <c r="D355" s="36"/>
    </row>
    <row r="356" ht="15">
      <c r="D356" s="36"/>
    </row>
    <row r="357" ht="15">
      <c r="D357" s="36"/>
    </row>
    <row r="358" ht="15">
      <c r="D358" s="36"/>
    </row>
    <row r="359" ht="15">
      <c r="D359" s="36"/>
    </row>
    <row r="360" ht="15">
      <c r="D360" s="36"/>
    </row>
    <row r="361" ht="15">
      <c r="D361" s="36"/>
    </row>
    <row r="362" ht="15">
      <c r="D362" s="36"/>
    </row>
    <row r="363" ht="15">
      <c r="D363" s="36"/>
    </row>
    <row r="364" ht="15">
      <c r="D364" s="36"/>
    </row>
    <row r="365" ht="15">
      <c r="D365" s="36"/>
    </row>
    <row r="366" ht="15">
      <c r="D366" s="36"/>
    </row>
    <row r="367" ht="15">
      <c r="D367" s="36"/>
    </row>
    <row r="368" ht="15">
      <c r="D368" s="36"/>
    </row>
    <row r="369" ht="15">
      <c r="D369" s="36"/>
    </row>
    <row r="370" ht="15">
      <c r="D370" s="36"/>
    </row>
    <row r="371" ht="15">
      <c r="D371" s="36"/>
    </row>
    <row r="372" ht="15">
      <c r="D372" s="36"/>
    </row>
    <row r="373" ht="15">
      <c r="D373" s="36"/>
    </row>
    <row r="374" ht="15">
      <c r="D374" s="36"/>
    </row>
    <row r="375" ht="15">
      <c r="D375" s="36"/>
    </row>
    <row r="376" ht="15">
      <c r="D376" s="36"/>
    </row>
    <row r="377" ht="15">
      <c r="D377" s="36"/>
    </row>
    <row r="378" ht="15">
      <c r="D378" s="36"/>
    </row>
    <row r="379" ht="15">
      <c r="D379" s="36"/>
    </row>
    <row r="380" ht="15">
      <c r="D380" s="36"/>
    </row>
    <row r="381" ht="15">
      <c r="D381" s="36"/>
    </row>
    <row r="382" ht="15">
      <c r="D382" s="36"/>
    </row>
    <row r="383" ht="15">
      <c r="D383" s="36"/>
    </row>
    <row r="384" ht="15">
      <c r="D384" s="36"/>
    </row>
    <row r="385" ht="15">
      <c r="D385" s="36"/>
    </row>
    <row r="386" ht="15">
      <c r="D386" s="36"/>
    </row>
    <row r="387" ht="15">
      <c r="D387" s="36"/>
    </row>
    <row r="388" ht="15">
      <c r="D388" s="36"/>
    </row>
    <row r="389" ht="15">
      <c r="D389" s="36"/>
    </row>
    <row r="390" ht="15">
      <c r="D390" s="36"/>
    </row>
    <row r="391" ht="15">
      <c r="D391" s="36"/>
    </row>
    <row r="392" ht="15">
      <c r="D392" s="36"/>
    </row>
    <row r="393" ht="15">
      <c r="D393" s="36"/>
    </row>
    <row r="394" ht="15">
      <c r="D394" s="36"/>
    </row>
    <row r="395" ht="15">
      <c r="D395" s="36"/>
    </row>
    <row r="396" ht="15">
      <c r="D396" s="36"/>
    </row>
    <row r="397" ht="15">
      <c r="D397" s="36"/>
    </row>
    <row r="398" ht="15">
      <c r="D398" s="36"/>
    </row>
    <row r="399" ht="15">
      <c r="D399" s="36"/>
    </row>
    <row r="400" ht="15">
      <c r="D400" s="36"/>
    </row>
    <row r="401" ht="15">
      <c r="D401" s="36"/>
    </row>
    <row r="402" ht="15">
      <c r="D402" s="36"/>
    </row>
    <row r="403" ht="15">
      <c r="D403" s="36"/>
    </row>
    <row r="404" ht="15">
      <c r="D404" s="36"/>
    </row>
    <row r="405" ht="15">
      <c r="D405" s="36"/>
    </row>
    <row r="406" ht="15">
      <c r="D406" s="36"/>
    </row>
    <row r="407" ht="15">
      <c r="D407" s="36"/>
    </row>
    <row r="408" ht="15">
      <c r="D408" s="36"/>
    </row>
    <row r="409" ht="15">
      <c r="D409" s="36"/>
    </row>
    <row r="410" ht="15">
      <c r="D410" s="36"/>
    </row>
    <row r="411" ht="15">
      <c r="D411" s="36"/>
    </row>
    <row r="412" ht="15">
      <c r="D412" s="36"/>
    </row>
    <row r="413" ht="15">
      <c r="D413" s="36"/>
    </row>
    <row r="414" ht="15">
      <c r="D414" s="36"/>
    </row>
    <row r="415" ht="15">
      <c r="D415" s="36"/>
    </row>
    <row r="416" ht="15">
      <c r="D416" s="36"/>
    </row>
    <row r="417" ht="15">
      <c r="D417" s="36"/>
    </row>
    <row r="418" ht="15">
      <c r="D418" s="36"/>
    </row>
    <row r="419" ht="15">
      <c r="D419" s="36"/>
    </row>
    <row r="420" ht="15">
      <c r="D420" s="36"/>
    </row>
    <row r="421" ht="15">
      <c r="D421" s="36"/>
    </row>
    <row r="422" ht="15">
      <c r="D422" s="36"/>
    </row>
    <row r="423" ht="15">
      <c r="D423" s="36"/>
    </row>
    <row r="424" ht="15">
      <c r="D424" s="36"/>
    </row>
    <row r="425" ht="15">
      <c r="D425" s="36"/>
    </row>
    <row r="426" ht="15">
      <c r="D426" s="36"/>
    </row>
    <row r="427" ht="15">
      <c r="D427" s="36"/>
    </row>
    <row r="428" ht="15">
      <c r="D428" s="36"/>
    </row>
    <row r="429" ht="15">
      <c r="D429" s="36"/>
    </row>
    <row r="430" ht="15">
      <c r="D430" s="36"/>
    </row>
    <row r="431" ht="15">
      <c r="D431" s="36"/>
    </row>
    <row r="432" ht="15">
      <c r="D432" s="36"/>
    </row>
    <row r="433" ht="15">
      <c r="D433" s="36"/>
    </row>
    <row r="434" ht="15">
      <c r="D434" s="36"/>
    </row>
    <row r="435" ht="15">
      <c r="D435" s="36"/>
    </row>
    <row r="436" ht="15">
      <c r="D436" s="36"/>
    </row>
    <row r="437" ht="15">
      <c r="D437" s="36"/>
    </row>
    <row r="438" ht="15">
      <c r="D438" s="36"/>
    </row>
    <row r="439" ht="15">
      <c r="D439" s="36"/>
    </row>
    <row r="440" ht="15">
      <c r="D440" s="36"/>
    </row>
    <row r="441" ht="15">
      <c r="D441" s="36"/>
    </row>
    <row r="442" ht="15">
      <c r="D442" s="36"/>
    </row>
    <row r="443" ht="15">
      <c r="D443" s="36"/>
    </row>
    <row r="444" ht="15">
      <c r="D444" s="36"/>
    </row>
    <row r="445" ht="15">
      <c r="D445" s="36"/>
    </row>
    <row r="446" ht="15">
      <c r="D446" s="36"/>
    </row>
    <row r="447" ht="15">
      <c r="D447" s="36"/>
    </row>
    <row r="448" ht="15">
      <c r="D448" s="36"/>
    </row>
    <row r="449" ht="15">
      <c r="D449" s="36"/>
    </row>
    <row r="450" ht="15">
      <c r="D450" s="36"/>
    </row>
    <row r="451" ht="15">
      <c r="D451" s="36"/>
    </row>
    <row r="452" ht="15">
      <c r="D452" s="36"/>
    </row>
    <row r="453" ht="15">
      <c r="D453" s="36"/>
    </row>
    <row r="454" ht="15">
      <c r="D454" s="36"/>
    </row>
    <row r="455" ht="15">
      <c r="D455" s="36"/>
    </row>
    <row r="456" ht="15">
      <c r="D456" s="36"/>
    </row>
    <row r="457" ht="15">
      <c r="D457" s="36"/>
    </row>
    <row r="458" ht="15">
      <c r="D458" s="36"/>
    </row>
    <row r="459" ht="15">
      <c r="D459" s="36"/>
    </row>
    <row r="460" ht="15">
      <c r="D460" s="36"/>
    </row>
    <row r="461" ht="15">
      <c r="D461" s="36"/>
    </row>
    <row r="462" ht="15">
      <c r="D462" s="36"/>
    </row>
    <row r="463" ht="15">
      <c r="D463" s="36"/>
    </row>
    <row r="464" ht="15">
      <c r="D464" s="36"/>
    </row>
    <row r="465" ht="15">
      <c r="D465" s="36"/>
    </row>
    <row r="466" ht="15">
      <c r="D466" s="36"/>
    </row>
    <row r="467" ht="15">
      <c r="D467" s="36"/>
    </row>
    <row r="468" ht="15">
      <c r="D468" s="36"/>
    </row>
    <row r="469" ht="15">
      <c r="D469" s="36"/>
    </row>
    <row r="470" ht="15">
      <c r="D470" s="36"/>
    </row>
    <row r="471" ht="15">
      <c r="D471" s="36"/>
    </row>
    <row r="472" ht="15">
      <c r="D472" s="36"/>
    </row>
    <row r="473" ht="15">
      <c r="D473" s="36"/>
    </row>
    <row r="474" ht="15">
      <c r="D474" s="36"/>
    </row>
    <row r="475" ht="15">
      <c r="D475" s="36"/>
    </row>
    <row r="476" ht="15">
      <c r="D476" s="36"/>
    </row>
    <row r="477" ht="15">
      <c r="D477" s="36"/>
    </row>
    <row r="478" ht="15">
      <c r="D478" s="36"/>
    </row>
    <row r="479" ht="15">
      <c r="D479" s="36"/>
    </row>
    <row r="480" ht="15">
      <c r="D480" s="36"/>
    </row>
    <row r="481" ht="15">
      <c r="D481" s="36"/>
    </row>
    <row r="482" ht="15">
      <c r="D482" s="36"/>
    </row>
    <row r="483" ht="15">
      <c r="D483" s="36"/>
    </row>
    <row r="484" ht="15">
      <c r="D484" s="36"/>
    </row>
    <row r="485" ht="15">
      <c r="D485" s="36"/>
    </row>
    <row r="486" ht="15">
      <c r="D486" s="36"/>
    </row>
    <row r="487" ht="15">
      <c r="D487" s="36"/>
    </row>
    <row r="488" ht="15">
      <c r="D488" s="36"/>
    </row>
    <row r="489" ht="15">
      <c r="D489" s="36"/>
    </row>
    <row r="490" ht="15">
      <c r="D490" s="36"/>
    </row>
    <row r="491" ht="15">
      <c r="D491" s="36"/>
    </row>
    <row r="492" ht="15">
      <c r="D492" s="36"/>
    </row>
    <row r="493" ht="15">
      <c r="D493" s="36"/>
    </row>
    <row r="494" ht="15">
      <c r="D494" s="36"/>
    </row>
    <row r="495" ht="15">
      <c r="D495" s="36"/>
    </row>
    <row r="496" ht="15">
      <c r="D496" s="36"/>
    </row>
    <row r="497" ht="15">
      <c r="D497" s="36"/>
    </row>
    <row r="498" ht="15">
      <c r="D498" s="36"/>
    </row>
    <row r="499" ht="15">
      <c r="D499" s="36"/>
    </row>
    <row r="500" ht="15">
      <c r="D500" s="36"/>
    </row>
    <row r="501" ht="15">
      <c r="D501" s="36"/>
    </row>
    <row r="502" ht="15">
      <c r="D502" s="36"/>
    </row>
    <row r="503" ht="15">
      <c r="D503" s="36"/>
    </row>
    <row r="504" ht="15">
      <c r="D504" s="36"/>
    </row>
    <row r="505" ht="15">
      <c r="D505" s="36"/>
    </row>
    <row r="506" ht="15">
      <c r="D506" s="36"/>
    </row>
    <row r="507" ht="15">
      <c r="D507" s="36"/>
    </row>
    <row r="508" ht="15">
      <c r="D508" s="36"/>
    </row>
    <row r="509" ht="15">
      <c r="D509" s="36"/>
    </row>
    <row r="510" ht="15">
      <c r="D510" s="36"/>
    </row>
    <row r="511" ht="15">
      <c r="D511" s="36"/>
    </row>
    <row r="512" ht="15">
      <c r="D512" s="36"/>
    </row>
    <row r="513" ht="15">
      <c r="D513" s="36"/>
    </row>
    <row r="514" ht="15">
      <c r="D514" s="36"/>
    </row>
    <row r="515" ht="15">
      <c r="D515" s="36"/>
    </row>
    <row r="516" ht="15">
      <c r="D516" s="36"/>
    </row>
    <row r="517" ht="15">
      <c r="D517" s="36"/>
    </row>
    <row r="518" ht="15">
      <c r="D518" s="36"/>
    </row>
    <row r="519" ht="15">
      <c r="D519" s="36"/>
    </row>
    <row r="520" ht="15">
      <c r="D520" s="36"/>
    </row>
    <row r="521" ht="15">
      <c r="D521" s="36"/>
    </row>
    <row r="522" ht="15">
      <c r="D522" s="36"/>
    </row>
    <row r="523" ht="15">
      <c r="D523" s="36"/>
    </row>
    <row r="524" ht="15">
      <c r="D524" s="36"/>
    </row>
    <row r="525" ht="15">
      <c r="D525" s="36"/>
    </row>
    <row r="526" ht="15">
      <c r="D526" s="36"/>
    </row>
    <row r="527" ht="15">
      <c r="D527" s="36"/>
    </row>
    <row r="528" ht="15">
      <c r="D528" s="36"/>
    </row>
    <row r="529" ht="15">
      <c r="D529" s="36"/>
    </row>
    <row r="530" ht="15">
      <c r="D530" s="36"/>
    </row>
    <row r="531" ht="15">
      <c r="D531" s="36"/>
    </row>
    <row r="532" ht="15">
      <c r="D532" s="36"/>
    </row>
    <row r="533" ht="15">
      <c r="D533" s="36"/>
    </row>
    <row r="534" ht="15">
      <c r="D534" s="36"/>
    </row>
    <row r="535" ht="15">
      <c r="D535" s="36"/>
    </row>
    <row r="536" ht="15">
      <c r="D536" s="36"/>
    </row>
    <row r="537" ht="15">
      <c r="D537" s="36"/>
    </row>
    <row r="538" ht="15">
      <c r="D538" s="36"/>
    </row>
    <row r="539" ht="15">
      <c r="D539" s="36"/>
    </row>
    <row r="540" ht="15">
      <c r="D540" s="36"/>
    </row>
    <row r="541" ht="15">
      <c r="D541" s="36"/>
    </row>
    <row r="542" ht="15">
      <c r="D542" s="36"/>
    </row>
    <row r="543" ht="15">
      <c r="D543" s="36"/>
    </row>
    <row r="544" ht="15">
      <c r="D544" s="36"/>
    </row>
    <row r="545" ht="15">
      <c r="D545" s="36"/>
    </row>
    <row r="546" ht="15">
      <c r="D546" s="36"/>
    </row>
  </sheetData>
  <sheetProtection/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rintOptions/>
  <pageMargins left="0.43" right="0.34" top="0.45" bottom="0.75" header="0.3" footer="0.3"/>
  <pageSetup horizontalDpi="600" verticalDpi="600" orientation="portrait" paperSize="9" r:id="rId2"/>
  <headerFooter>
    <oddHeader>&amp;L&amp;9Nom : ___________________________&amp;C&amp;9Date&amp;11 : _______________</oddHeader>
    <oddFooter>&amp;C&amp;8charivari.eklablog.com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6"/>
  <sheetViews>
    <sheetView showGridLines="0" zoomScalePageLayoutView="80" workbookViewId="0" topLeftCell="A1">
      <selection activeCell="B18" sqref="B18"/>
    </sheetView>
  </sheetViews>
  <sheetFormatPr defaultColWidth="11.421875" defaultRowHeight="15"/>
  <cols>
    <col min="1" max="1" width="4.7109375" style="9" customWidth="1"/>
    <col min="2" max="2" width="27.28125" style="30" customWidth="1"/>
    <col min="3" max="3" width="3.421875" style="30" customWidth="1"/>
    <col min="4" max="4" width="5.00390625" style="37" customWidth="1"/>
    <col min="5" max="5" width="28.421875" style="30" customWidth="1"/>
    <col min="6" max="6" width="6.7109375" style="30" customWidth="1"/>
    <col min="7" max="7" width="1.28515625" style="30" customWidth="1"/>
    <col min="8" max="8" width="8.57421875" style="30" customWidth="1"/>
    <col min="9" max="9" width="1.1484375" style="30" hidden="1" customWidth="1"/>
    <col min="10" max="10" width="1.57421875" style="30" hidden="1" customWidth="1"/>
    <col min="11" max="11" width="8.8515625" style="30" customWidth="1"/>
    <col min="12" max="12" width="2.421875" style="31" hidden="1" customWidth="1"/>
    <col min="13" max="13" width="1.7109375" style="31" hidden="1" customWidth="1"/>
    <col min="14" max="15" width="6.28125" style="31" hidden="1" customWidth="1"/>
    <col min="16" max="16" width="5.57421875" style="30" hidden="1" customWidth="1"/>
    <col min="17" max="18" width="7.57421875" style="30" hidden="1" customWidth="1"/>
    <col min="19" max="16384" width="11.421875" style="30" customWidth="1"/>
  </cols>
  <sheetData>
    <row r="1" spans="1:14" ht="15">
      <c r="A1" s="48"/>
      <c r="B1" s="49"/>
      <c r="C1" s="49"/>
      <c r="D1" s="50"/>
      <c r="E1" s="49"/>
      <c r="F1" s="49"/>
      <c r="G1" s="49"/>
      <c r="L1" s="31">
        <f>ROUND(+N1*1000,0)</f>
        <v>987</v>
      </c>
      <c r="N1" s="30">
        <f ca="1">RAND()</f>
        <v>0.9874744166868169</v>
      </c>
    </row>
    <row r="2" spans="1:11" ht="27.75" customHeight="1">
      <c r="A2" s="68" t="str">
        <f>"Défi : 50 calculs en 5 minutes (série "&amp;L1&amp;")"</f>
        <v>Défi : 50 calculs en 5 minutes (série 987)</v>
      </c>
      <c r="B2" s="68"/>
      <c r="C2" s="68"/>
      <c r="D2" s="68"/>
      <c r="E2" s="68"/>
      <c r="F2" s="68"/>
      <c r="G2" s="51"/>
      <c r="H2" s="69" t="str">
        <f>"série "&amp;L1</f>
        <v>série 987</v>
      </c>
      <c r="I2" s="69"/>
      <c r="J2" s="69"/>
      <c r="K2" s="69"/>
    </row>
    <row r="3" spans="1:9" ht="15">
      <c r="A3" s="70" t="s">
        <v>6</v>
      </c>
      <c r="B3" s="70"/>
      <c r="C3" s="70"/>
      <c r="D3" s="70"/>
      <c r="E3" s="70"/>
      <c r="F3" s="71"/>
      <c r="G3" s="52"/>
      <c r="H3" s="41"/>
      <c r="I3" s="41"/>
    </row>
    <row r="4" spans="1:15" ht="15">
      <c r="A4" s="53"/>
      <c r="B4" s="54"/>
      <c r="C4" s="54"/>
      <c r="D4" s="55"/>
      <c r="E4" s="54"/>
      <c r="F4" s="54"/>
      <c r="G4" s="52"/>
      <c r="H4" s="72" t="s">
        <v>4</v>
      </c>
      <c r="I4" s="72"/>
      <c r="J4" s="72"/>
      <c r="K4" s="72"/>
      <c r="L4" s="30"/>
      <c r="M4" s="30"/>
      <c r="N4" s="30"/>
      <c r="O4" s="30"/>
    </row>
    <row r="5" spans="1:18" ht="15" customHeight="1">
      <c r="A5" s="10" t="s">
        <v>8</v>
      </c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73" t="s">
        <v>0</v>
      </c>
      <c r="O5" s="73"/>
      <c r="Q5" s="32" t="s">
        <v>1</v>
      </c>
      <c r="R5" s="31"/>
    </row>
    <row r="6" spans="1:18" ht="22.5" customHeight="1">
      <c r="A6" s="14">
        <v>1</v>
      </c>
      <c r="B6" s="38" t="str">
        <f>N6&amp;" x ____ = "&amp;N6*O6</f>
        <v>8 x ____ = 48</v>
      </c>
      <c r="C6" s="39"/>
      <c r="D6" s="22">
        <v>26</v>
      </c>
      <c r="E6" s="38" t="str">
        <f>+Q6&amp;" x 5 = ____"</f>
        <v>34 x 5 = ____</v>
      </c>
      <c r="F6" s="38"/>
      <c r="G6" s="44"/>
      <c r="H6" s="46">
        <f>+O6</f>
        <v>6</v>
      </c>
      <c r="I6" s="47"/>
      <c r="J6" s="47"/>
      <c r="K6" s="46">
        <f>+Q6*5</f>
        <v>170</v>
      </c>
      <c r="L6" s="30"/>
      <c r="M6" s="30"/>
      <c r="N6" s="31">
        <f ca="1">_XLL.ALEA.ENTRE.BORNES(2,9)</f>
        <v>8</v>
      </c>
      <c r="O6" s="31">
        <f ca="1">_XLL.ALEA.ENTRE.BORNES(6,9)</f>
        <v>6</v>
      </c>
      <c r="Q6" s="31">
        <f ca="1">_XLL.ALEA.ENTRE.BORNES(5,20)*2</f>
        <v>34</v>
      </c>
      <c r="R6" s="31"/>
    </row>
    <row r="7" spans="1:18" ht="22.5" customHeight="1">
      <c r="A7" s="14">
        <v>2</v>
      </c>
      <c r="B7" s="38" t="str">
        <f>+N7&amp;" x 5 = ____"</f>
        <v>22 x 5 = ____</v>
      </c>
      <c r="C7" s="39"/>
      <c r="D7" s="22">
        <v>27</v>
      </c>
      <c r="E7" s="38" t="str">
        <f>Q7&amp;" + "&amp;R7&amp;" = ____"</f>
        <v>48 + 100 = ____</v>
      </c>
      <c r="F7" s="38"/>
      <c r="G7" s="44"/>
      <c r="H7" s="46">
        <f>+N7*5</f>
        <v>110</v>
      </c>
      <c r="I7" s="47"/>
      <c r="J7" s="47"/>
      <c r="K7" s="46">
        <f>+Q7+R7</f>
        <v>148</v>
      </c>
      <c r="L7" s="30"/>
      <c r="M7" s="30"/>
      <c r="N7" s="31">
        <f ca="1">_XLL.ALEA.ENTRE.BORNES(5,20)*2</f>
        <v>22</v>
      </c>
      <c r="Q7" s="31">
        <f ca="1">_XLL.ALEA.ENTRE.BORNES(21,99)</f>
        <v>48</v>
      </c>
      <c r="R7" s="31">
        <f ca="1">_XLL.ALEA.ENTRE.BORNES(9,14)*10</f>
        <v>100</v>
      </c>
    </row>
    <row r="8" spans="1:18" ht="22.5" customHeight="1">
      <c r="A8" s="14">
        <v>3</v>
      </c>
      <c r="B8" s="38" t="str">
        <f>N8&amp;" + "&amp;O8&amp;" = ____"</f>
        <v>61 + 900 = ____</v>
      </c>
      <c r="C8" s="39"/>
      <c r="D8" s="22">
        <v>28</v>
      </c>
      <c r="E8" s="38" t="str">
        <f>Q8&amp;" : "&amp;R8&amp;" ?  q =_____, r = ___"</f>
        <v>23 : 3 ?  q =_____, r = ___</v>
      </c>
      <c r="F8" s="38"/>
      <c r="G8" s="44"/>
      <c r="H8" s="46">
        <f>+N8+O8</f>
        <v>961</v>
      </c>
      <c r="I8" s="47"/>
      <c r="J8" s="47"/>
      <c r="K8" s="46" t="str">
        <f>"q: "&amp;INT(Q8/R8)&amp;" r: "&amp;(Q8-R8*INT(Q8/R8))</f>
        <v>q: 7 r: 2</v>
      </c>
      <c r="L8" s="30"/>
      <c r="M8" s="30"/>
      <c r="N8" s="31">
        <f ca="1">_XLL.ALEA.ENTRE.BORNES(51,99)</f>
        <v>61</v>
      </c>
      <c r="O8" s="31">
        <f ca="1">_XLL.ALEA.ENTRE.BORNES(3,9)*100</f>
        <v>900</v>
      </c>
      <c r="Q8" s="31">
        <f ca="1">+R8*_XLL.ALEA.ENTRE.BORNES(2,10)+_XLL.ALEA.ENTRE.BORNES(1,R8-1)</f>
        <v>23</v>
      </c>
      <c r="R8" s="31">
        <f ca="1">_XLL.ALEA.ENTRE.BORNES(2,6)</f>
        <v>3</v>
      </c>
    </row>
    <row r="9" spans="1:18" ht="22.5" customHeight="1">
      <c r="A9" s="14">
        <v>4</v>
      </c>
      <c r="B9" s="38" t="str">
        <f>N9&amp;" : "&amp;O9&amp;" ?  q =_____, r = ___"</f>
        <v>5 : 2 ?  q =_____, r = ___</v>
      </c>
      <c r="C9" s="39"/>
      <c r="D9" s="22">
        <v>29</v>
      </c>
      <c r="E9" s="38" t="str">
        <f>"La moitié de "&amp;Q9+R9&amp;" est : ____"</f>
        <v>La moitié de 38 est : ____</v>
      </c>
      <c r="F9" s="38"/>
      <c r="G9" s="44"/>
      <c r="H9" s="46" t="str">
        <f>"q: "&amp;INT(N9/O9)&amp;" r: "&amp;(N9-O9*INT(N9/O9))</f>
        <v>q: 2 r: 1</v>
      </c>
      <c r="I9" s="47"/>
      <c r="J9" s="47"/>
      <c r="K9" s="46">
        <f>+(Q9+R9)/2</f>
        <v>19</v>
      </c>
      <c r="L9" s="30"/>
      <c r="M9" s="30"/>
      <c r="N9" s="31">
        <f ca="1">+O9*_XLL.ALEA.ENTRE.BORNES(1,5)+_XLL.ALEA.ENTRE.BORNES(1,O9-1)</f>
        <v>5</v>
      </c>
      <c r="O9" s="31">
        <f ca="1">_XLL.ALEA.ENTRE.BORNES(2,5)</f>
        <v>2</v>
      </c>
      <c r="Q9" s="31">
        <f ca="1">(_XLL.ALEA.ENTRE.BORNES(1,4)*2+1)*10</f>
        <v>30</v>
      </c>
      <c r="R9" s="31">
        <f ca="1">_XLL.ALEA.ENTRE.BORNES(0,4)*2</f>
        <v>8</v>
      </c>
    </row>
    <row r="10" spans="1:18" ht="22.5" customHeight="1">
      <c r="A10" s="14">
        <v>5</v>
      </c>
      <c r="B10" s="38" t="str">
        <f>"La moitié de "&amp;N10+O10&amp;" est : ____"</f>
        <v>La moitié de 76 est : ____</v>
      </c>
      <c r="C10" s="39"/>
      <c r="D10" s="22">
        <v>30</v>
      </c>
      <c r="E10" s="38" t="str">
        <f>Q10-R10&amp;" + "&amp;R10&amp;" = ____"</f>
        <v>87 + 72 = ____</v>
      </c>
      <c r="F10" s="38"/>
      <c r="G10" s="44"/>
      <c r="H10" s="46">
        <f>+(N10+O10)/2</f>
        <v>38</v>
      </c>
      <c r="I10" s="47"/>
      <c r="J10" s="47"/>
      <c r="K10" s="46">
        <f>+Q10</f>
        <v>159</v>
      </c>
      <c r="L10" s="30"/>
      <c r="M10" s="30"/>
      <c r="N10" s="31">
        <f ca="1">(_XLL.ALEA.ENTRE.BORNES(1,4)*2+1)*10</f>
        <v>70</v>
      </c>
      <c r="O10" s="31">
        <f ca="1">_XLL.ALEA.ENTRE.BORNES(0,4)*2</f>
        <v>6</v>
      </c>
      <c r="Q10" s="31">
        <f ca="1">_XLL.ALEA.ENTRE.BORNES(91,199)</f>
        <v>159</v>
      </c>
      <c r="R10" s="31">
        <f ca="1">_XLL.ALEA.ENTRE.BORNES(11,MIN(Q10,99))</f>
        <v>72</v>
      </c>
    </row>
    <row r="11" spans="1:18" ht="22.5" customHeight="1">
      <c r="A11" s="14">
        <v>6</v>
      </c>
      <c r="B11" s="38" t="str">
        <f>N11-O11&amp;" + "&amp;O11&amp;" = ____"</f>
        <v>149 + 21 = ____</v>
      </c>
      <c r="C11" s="39"/>
      <c r="D11" s="22">
        <v>31</v>
      </c>
      <c r="E11" s="38" t="str">
        <f>Q11&amp;" x ____ = "&amp;Q11*R11</f>
        <v>2 x ____ = 14</v>
      </c>
      <c r="F11" s="38"/>
      <c r="G11" s="44"/>
      <c r="H11" s="46">
        <f>+N11</f>
        <v>170</v>
      </c>
      <c r="I11" s="46"/>
      <c r="J11" s="46"/>
      <c r="K11" s="46">
        <f>+R11</f>
        <v>7</v>
      </c>
      <c r="L11" s="30"/>
      <c r="M11" s="30"/>
      <c r="N11" s="31">
        <f ca="1">_XLL.ALEA.ENTRE.BORNES(80,199)</f>
        <v>170</v>
      </c>
      <c r="O11" s="31">
        <f ca="1">_XLL.ALEA.ENTRE.BORNES(11,MIN(N11,99))</f>
        <v>21</v>
      </c>
      <c r="Q11" s="31">
        <f ca="1">_XLL.ALEA.ENTRE.BORNES(2,9)</f>
        <v>2</v>
      </c>
      <c r="R11" s="31">
        <f ca="1">_XLL.ALEA.ENTRE.BORNES(6,9)</f>
        <v>7</v>
      </c>
    </row>
    <row r="12" spans="1:18" ht="22.5" customHeight="1">
      <c r="A12" s="14">
        <v>7</v>
      </c>
      <c r="B12" s="38" t="str">
        <f>N12&amp;" x ____ = "&amp;N12*O12</f>
        <v>3 x ____ = 27</v>
      </c>
      <c r="C12" s="39"/>
      <c r="D12" s="22">
        <v>32</v>
      </c>
      <c r="E12" s="38" t="str">
        <f>+Q12&amp;" x 5 = ____"</f>
        <v>28 x 5 = ____</v>
      </c>
      <c r="F12" s="38"/>
      <c r="G12" s="44"/>
      <c r="H12" s="46">
        <f>+O12</f>
        <v>9</v>
      </c>
      <c r="I12" s="47"/>
      <c r="J12" s="47"/>
      <c r="K12" s="46">
        <f>+Q12*5</f>
        <v>140</v>
      </c>
      <c r="L12" s="30"/>
      <c r="M12" s="30"/>
      <c r="N12" s="31">
        <f ca="1">_XLL.ALEA.ENTRE.BORNES(2,9)</f>
        <v>3</v>
      </c>
      <c r="O12" s="31">
        <f ca="1">_XLL.ALEA.ENTRE.BORNES(6,9)</f>
        <v>9</v>
      </c>
      <c r="Q12" s="31">
        <f ca="1">_XLL.ALEA.ENTRE.BORNES(5,20)*2</f>
        <v>28</v>
      </c>
      <c r="R12" s="31"/>
    </row>
    <row r="13" spans="1:18" ht="22.5" customHeight="1">
      <c r="A13" s="14">
        <v>8</v>
      </c>
      <c r="B13" s="38" t="str">
        <f>+N13&amp;" x 5 = ____"</f>
        <v>19 x 5 = ____</v>
      </c>
      <c r="C13" s="39"/>
      <c r="D13" s="22">
        <v>33</v>
      </c>
      <c r="E13" s="38" t="str">
        <f>Q13&amp;" + "&amp;R13&amp;" = ____"</f>
        <v>169 + 500 = ____</v>
      </c>
      <c r="F13" s="38"/>
      <c r="G13" s="44"/>
      <c r="H13" s="46">
        <f>+N13*5</f>
        <v>95</v>
      </c>
      <c r="I13" s="47"/>
      <c r="J13" s="47"/>
      <c r="K13" s="46">
        <f>+Q13+R13</f>
        <v>669</v>
      </c>
      <c r="L13" s="30"/>
      <c r="M13" s="30"/>
      <c r="N13" s="31">
        <f ca="1">_XLL.ALEA.ENTRE.BORNES(5,10)*2+1</f>
        <v>19</v>
      </c>
      <c r="Q13" s="31">
        <f ca="1">_XLL.ALEA.ENTRE.BORNES(121,499)</f>
        <v>169</v>
      </c>
      <c r="R13" s="31">
        <f ca="1">_XLL.ALEA.ENTRE.BORNES(2,5)*100</f>
        <v>500</v>
      </c>
    </row>
    <row r="14" spans="1:18" ht="22.5" customHeight="1">
      <c r="A14" s="14">
        <v>9</v>
      </c>
      <c r="B14" s="38" t="str">
        <f>N14&amp;" + "&amp;O14&amp;" = ____"</f>
        <v>68 + 400 = ____</v>
      </c>
      <c r="C14" s="39"/>
      <c r="D14" s="22">
        <v>34</v>
      </c>
      <c r="E14" s="38" t="str">
        <f>Q14&amp;" : "&amp;R14&amp;" ?  q =_____, r = ___"</f>
        <v>22 : 4 ?  q =_____, r = ___</v>
      </c>
      <c r="F14" s="38"/>
      <c r="G14" s="44"/>
      <c r="H14" s="46">
        <f>+N14+O14</f>
        <v>468</v>
      </c>
      <c r="I14" s="47"/>
      <c r="J14" s="47"/>
      <c r="K14" s="46" t="str">
        <f>"q: "&amp;INT(Q14/R14)&amp;" r: "&amp;(Q14-R14*INT(Q14/R14))</f>
        <v>q: 5 r: 2</v>
      </c>
      <c r="L14" s="30"/>
      <c r="M14" s="30"/>
      <c r="N14" s="31">
        <f ca="1">_XLL.ALEA.ENTRE.BORNES(51,99)</f>
        <v>68</v>
      </c>
      <c r="O14" s="31">
        <f ca="1">_XLL.ALEA.ENTRE.BORNES(3,9)*100</f>
        <v>400</v>
      </c>
      <c r="Q14" s="31">
        <f ca="1">+R14*_XLL.ALEA.ENTRE.BORNES(2,6)+_XLL.ALEA.ENTRE.BORNES(1,R14-1)</f>
        <v>22</v>
      </c>
      <c r="R14" s="31">
        <f ca="1">_XLL.ALEA.ENTRE.BORNES(2,6)</f>
        <v>4</v>
      </c>
    </row>
    <row r="15" spans="1:18" ht="22.5" customHeight="1">
      <c r="A15" s="14">
        <v>10</v>
      </c>
      <c r="B15" s="38" t="str">
        <f>N15&amp;" : "&amp;O15&amp;" ?  q =_____, r = ___"</f>
        <v>7 : 2 ?  q =_____, r = ___</v>
      </c>
      <c r="C15" s="39"/>
      <c r="D15" s="22">
        <v>35</v>
      </c>
      <c r="E15" s="38" t="str">
        <f>"La moitié de "&amp;Q15+R15&amp;" est : ____"</f>
        <v>La moitié de 54 est : ____</v>
      </c>
      <c r="F15" s="38"/>
      <c r="G15" s="44"/>
      <c r="H15" s="46" t="str">
        <f>"q: "&amp;INT(N15/O15)&amp;" r: "&amp;(N15-O15*INT(N15/O15))</f>
        <v>q: 3 r: 1</v>
      </c>
      <c r="I15" s="47"/>
      <c r="J15" s="47"/>
      <c r="K15" s="46">
        <f>+(Q15+R15)/2</f>
        <v>27</v>
      </c>
      <c r="L15" s="30"/>
      <c r="M15" s="30"/>
      <c r="N15" s="31">
        <f ca="1">+O15*_XLL.ALEA.ENTRE.BORNES(2,5)+_XLL.ALEA.ENTRE.BORNES(1,O15-1)</f>
        <v>7</v>
      </c>
      <c r="O15" s="31">
        <f ca="1">_XLL.ALEA.ENTRE.BORNES(2,5)</f>
        <v>2</v>
      </c>
      <c r="Q15" s="31">
        <f ca="1">_XLL.ALEA.ENTRE.BORNES(1,9)*10</f>
        <v>50</v>
      </c>
      <c r="R15" s="31">
        <f ca="1">_XLL.ALEA.ENTRE.BORNES(0,4)*2</f>
        <v>4</v>
      </c>
    </row>
    <row r="16" spans="1:18" ht="22.5" customHeight="1">
      <c r="A16" s="14">
        <v>11</v>
      </c>
      <c r="B16" s="38" t="str">
        <f>"La moitié de "&amp;N16+O16&amp;" est : ____"</f>
        <v>La moitié de 40 est : ____</v>
      </c>
      <c r="C16" s="39"/>
      <c r="D16" s="22">
        <v>36</v>
      </c>
      <c r="E16" s="38" t="str">
        <f>Q16-R16&amp;" + "&amp;R16&amp;" = ____"</f>
        <v>69 + 39 = ____</v>
      </c>
      <c r="F16" s="38"/>
      <c r="G16" s="44"/>
      <c r="H16" s="46">
        <f>+(N16+O16)/2</f>
        <v>20</v>
      </c>
      <c r="I16" s="47"/>
      <c r="J16" s="47"/>
      <c r="K16" s="46">
        <f>+Q16</f>
        <v>108</v>
      </c>
      <c r="L16" s="30"/>
      <c r="M16" s="30"/>
      <c r="N16" s="31">
        <f ca="1">_XLL.ALEA.ENTRE.BORNES(1,9)*10</f>
        <v>40</v>
      </c>
      <c r="O16" s="31">
        <f ca="1">_XLL.ALEA.ENTRE.BORNES(0,4)*2</f>
        <v>0</v>
      </c>
      <c r="Q16" s="31">
        <f ca="1">_XLL.ALEA.ENTRE.BORNES(91,199)</f>
        <v>108</v>
      </c>
      <c r="R16" s="31">
        <f ca="1">_XLL.ALEA.ENTRE.BORNES(11,MIN(Q16,99))</f>
        <v>39</v>
      </c>
    </row>
    <row r="17" spans="1:18" ht="22.5" customHeight="1">
      <c r="A17" s="14">
        <v>12</v>
      </c>
      <c r="B17" s="38" t="str">
        <f>N17-O17&amp;" + "&amp;O17&amp;" = ____"</f>
        <v>6 + 84 = ____</v>
      </c>
      <c r="C17" s="39"/>
      <c r="D17" s="22">
        <v>37</v>
      </c>
      <c r="E17" s="38" t="str">
        <f>Q17&amp;" x ____ = "&amp;Q17*R17</f>
        <v>5 x ____ = 45</v>
      </c>
      <c r="F17" s="38"/>
      <c r="G17" s="44"/>
      <c r="H17" s="46">
        <f>+N17</f>
        <v>90</v>
      </c>
      <c r="I17" s="47"/>
      <c r="J17" s="47"/>
      <c r="K17" s="46">
        <f>+R17</f>
        <v>9</v>
      </c>
      <c r="L17" s="30"/>
      <c r="M17" s="30"/>
      <c r="N17" s="31">
        <f ca="1">_XLL.ALEA.ENTRE.BORNES(80,199)</f>
        <v>90</v>
      </c>
      <c r="O17" s="31">
        <f ca="1">_XLL.ALEA.ENTRE.BORNES(11,MIN(N17,99))</f>
        <v>84</v>
      </c>
      <c r="Q17" s="31">
        <f ca="1">_XLL.ALEA.ENTRE.BORNES(2,9)</f>
        <v>5</v>
      </c>
      <c r="R17" s="31">
        <f ca="1">_XLL.ALEA.ENTRE.BORNES(6,9)</f>
        <v>9</v>
      </c>
    </row>
    <row r="18" spans="1:18" ht="22.5" customHeight="1">
      <c r="A18" s="14">
        <v>13</v>
      </c>
      <c r="B18" s="38" t="str">
        <f>N18&amp;" x ____ = "&amp;N18*O18</f>
        <v>9 x ____ = 81</v>
      </c>
      <c r="C18" s="39"/>
      <c r="D18" s="22">
        <v>38</v>
      </c>
      <c r="E18" s="38" t="str">
        <f>+Q18&amp;" x 5 = ____"</f>
        <v>40 x 5 = ____</v>
      </c>
      <c r="F18" s="38"/>
      <c r="G18" s="44"/>
      <c r="H18" s="46">
        <f>+O18</f>
        <v>9</v>
      </c>
      <c r="I18" s="47"/>
      <c r="J18" s="47"/>
      <c r="K18" s="46">
        <f>+Q18*5</f>
        <v>200</v>
      </c>
      <c r="L18" s="30"/>
      <c r="M18" s="30"/>
      <c r="N18" s="31">
        <f ca="1">_XLL.ALEA.ENTRE.BORNES(2,9)</f>
        <v>9</v>
      </c>
      <c r="O18" s="31">
        <f ca="1">_XLL.ALEA.ENTRE.BORNES(6,9)</f>
        <v>9</v>
      </c>
      <c r="Q18" s="31">
        <f ca="1">_XLL.ALEA.ENTRE.BORNES(5,20)*2</f>
        <v>40</v>
      </c>
      <c r="R18" s="31"/>
    </row>
    <row r="19" spans="1:18" ht="22.5" customHeight="1">
      <c r="A19" s="14">
        <v>14</v>
      </c>
      <c r="B19" s="38" t="str">
        <f>+N19&amp;" x 5 = ____"</f>
        <v>10 x 5 = ____</v>
      </c>
      <c r="C19" s="39"/>
      <c r="D19" s="22">
        <v>39</v>
      </c>
      <c r="E19" s="38" t="str">
        <f>Q19&amp;" + "&amp;R19&amp;" = ____"</f>
        <v>477 + 90 = ____</v>
      </c>
      <c r="F19" s="38"/>
      <c r="G19" s="44"/>
      <c r="H19" s="46">
        <f>+N19*5</f>
        <v>50</v>
      </c>
      <c r="I19" s="47"/>
      <c r="J19" s="47"/>
      <c r="K19" s="46">
        <f>+Q19+R19</f>
        <v>567</v>
      </c>
      <c r="L19" s="30"/>
      <c r="M19" s="30"/>
      <c r="N19" s="31">
        <f ca="1">_XLL.ALEA.ENTRE.BORNES(5,20)*2</f>
        <v>10</v>
      </c>
      <c r="Q19" s="31">
        <f ca="1">_XLL.ALEA.ENTRE.BORNES(121,499)</f>
        <v>477</v>
      </c>
      <c r="R19" s="31">
        <f ca="1">_XLL.ALEA.ENTRE.BORNES(5,9)*10</f>
        <v>90</v>
      </c>
    </row>
    <row r="20" spans="1:18" ht="22.5" customHeight="1">
      <c r="A20" s="14">
        <v>15</v>
      </c>
      <c r="B20" s="38" t="str">
        <f>N20&amp;" + "&amp;O20&amp;" = ____"</f>
        <v>75 + 90 = ____</v>
      </c>
      <c r="C20" s="39"/>
      <c r="D20" s="22">
        <v>40</v>
      </c>
      <c r="E20" s="38" t="str">
        <f>Q20&amp;" : "&amp;R20&amp;" ?  q =_____, r = ___"</f>
        <v>7 : 2 ?  q =_____, r = ___</v>
      </c>
      <c r="F20" s="38"/>
      <c r="G20" s="44"/>
      <c r="H20" s="46">
        <f>+N20+O20</f>
        <v>165</v>
      </c>
      <c r="I20" s="47"/>
      <c r="J20" s="47"/>
      <c r="K20" s="46" t="str">
        <f>"q: "&amp;INT(Q20/R20)&amp;" r: "&amp;(Q20-R20*INT(Q20/R20))</f>
        <v>q: 3 r: 1</v>
      </c>
      <c r="L20" s="30"/>
      <c r="M20" s="30"/>
      <c r="N20" s="31">
        <f ca="1">_XLL.ALEA.ENTRE.BORNES(51,99)</f>
        <v>75</v>
      </c>
      <c r="O20" s="31">
        <f ca="1">_XLL.ALEA.ENTRE.BORNES(6,9)*10</f>
        <v>90</v>
      </c>
      <c r="Q20" s="31">
        <f ca="1">+R20*_XLL.ALEA.ENTRE.BORNES(2,6)+_XLL.ALEA.ENTRE.BORNES(1,R20-1)</f>
        <v>7</v>
      </c>
      <c r="R20" s="31">
        <f ca="1">_XLL.ALEA.ENTRE.BORNES(2,6)</f>
        <v>2</v>
      </c>
    </row>
    <row r="21" spans="1:18" ht="22.5" customHeight="1">
      <c r="A21" s="14">
        <v>16</v>
      </c>
      <c r="B21" s="38" t="str">
        <f>N21&amp;" : "&amp;O21&amp;" ?  q =_____, r = ___"</f>
        <v>13 : 3 ?  q =_____, r = ___</v>
      </c>
      <c r="C21" s="39"/>
      <c r="D21" s="22">
        <v>41</v>
      </c>
      <c r="E21" s="38" t="str">
        <f>"La moitié de "&amp;Q21+R21&amp;" est : ____"</f>
        <v>La moitié de 56 est : ____</v>
      </c>
      <c r="F21" s="38"/>
      <c r="G21" s="44"/>
      <c r="H21" s="46" t="str">
        <f>"q: "&amp;INT(N21/O21)&amp;" r: "&amp;(N21-O21*INT(N21/O21))</f>
        <v>q: 4 r: 1</v>
      </c>
      <c r="I21" s="47"/>
      <c r="J21" s="47"/>
      <c r="K21" s="46">
        <f>+(Q21+R21)/2</f>
        <v>28</v>
      </c>
      <c r="L21" s="30"/>
      <c r="M21" s="30"/>
      <c r="N21" s="31">
        <f ca="1">+O21*_XLL.ALEA.ENTRE.BORNES(2,5)+_XLL.ALEA.ENTRE.BORNES(1,O21-1)</f>
        <v>13</v>
      </c>
      <c r="O21" s="31">
        <f ca="1">_XLL.ALEA.ENTRE.BORNES(2,5)</f>
        <v>3</v>
      </c>
      <c r="Q21" s="31">
        <f ca="1">(_XLL.ALEA.ENTRE.BORNES(1,4)*2+1)*10</f>
        <v>50</v>
      </c>
      <c r="R21" s="31">
        <f ca="1">_XLL.ALEA.ENTRE.BORNES(0,4)*2</f>
        <v>6</v>
      </c>
    </row>
    <row r="22" spans="1:18" ht="22.5" customHeight="1">
      <c r="A22" s="14">
        <v>17</v>
      </c>
      <c r="B22" s="38" t="str">
        <f>"La moitié de "&amp;N22+O22&amp;" est : ____"</f>
        <v>La moitié de 34 est : ____</v>
      </c>
      <c r="C22" s="39"/>
      <c r="D22" s="22">
        <v>42</v>
      </c>
      <c r="E22" s="38" t="str">
        <f>Q22-R22&amp;" + "&amp;R22&amp;" = ____"</f>
        <v>45 + 79 = ____</v>
      </c>
      <c r="F22" s="38"/>
      <c r="G22" s="44"/>
      <c r="H22" s="46">
        <f>+(N22+O22)/2</f>
        <v>17</v>
      </c>
      <c r="I22" s="47"/>
      <c r="J22" s="47"/>
      <c r="K22" s="46">
        <f>+Q22</f>
        <v>124</v>
      </c>
      <c r="L22" s="30"/>
      <c r="M22" s="30"/>
      <c r="N22" s="31">
        <f ca="1">(_XLL.ALEA.ENTRE.BORNES(1,4)*2+1)*10</f>
        <v>30</v>
      </c>
      <c r="O22" s="31">
        <f ca="1">_XLL.ALEA.ENTRE.BORNES(0,4)*2</f>
        <v>4</v>
      </c>
      <c r="Q22" s="31">
        <f ca="1">_XLL.ALEA.ENTRE.BORNES(91,199)</f>
        <v>124</v>
      </c>
      <c r="R22" s="31">
        <f ca="1">_XLL.ALEA.ENTRE.BORNES(11,MIN(Q22,99))</f>
        <v>79</v>
      </c>
    </row>
    <row r="23" spans="1:18" ht="22.5" customHeight="1">
      <c r="A23" s="14">
        <v>18</v>
      </c>
      <c r="B23" s="38" t="str">
        <f>N23-O23&amp;" + "&amp;O23&amp;" = ____"</f>
        <v>107 + 26 = ____</v>
      </c>
      <c r="C23" s="39"/>
      <c r="D23" s="22">
        <v>43</v>
      </c>
      <c r="E23" s="38" t="str">
        <f>Q23&amp;" x ____ = "&amp;Q23*R23</f>
        <v>4 x ____ = 36</v>
      </c>
      <c r="F23" s="38"/>
      <c r="G23" s="44"/>
      <c r="H23" s="46">
        <f>+N23</f>
        <v>133</v>
      </c>
      <c r="I23" s="47"/>
      <c r="J23" s="47"/>
      <c r="K23" s="46">
        <f>+R23</f>
        <v>9</v>
      </c>
      <c r="L23" s="30"/>
      <c r="M23" s="30"/>
      <c r="N23" s="31">
        <f ca="1">_XLL.ALEA.ENTRE.BORNES(80,199)</f>
        <v>133</v>
      </c>
      <c r="O23" s="31">
        <f ca="1">_XLL.ALEA.ENTRE.BORNES(11,MIN(N23,99))</f>
        <v>26</v>
      </c>
      <c r="Q23" s="31">
        <f ca="1">_XLL.ALEA.ENTRE.BORNES(2,9)</f>
        <v>4</v>
      </c>
      <c r="R23" s="31">
        <f ca="1">_XLL.ALEA.ENTRE.BORNES(6,9)</f>
        <v>9</v>
      </c>
    </row>
    <row r="24" spans="1:18" ht="22.5" customHeight="1">
      <c r="A24" s="14">
        <v>19</v>
      </c>
      <c r="B24" s="38" t="str">
        <f>N24&amp;" x ____ = "&amp;N24*O24</f>
        <v>3 x ____ = 24</v>
      </c>
      <c r="C24" s="39"/>
      <c r="D24" s="22">
        <v>44</v>
      </c>
      <c r="E24" s="38" t="str">
        <f>+Q24&amp;" x 5 = ____"</f>
        <v>14 x 5 = ____</v>
      </c>
      <c r="F24" s="38"/>
      <c r="G24" s="44"/>
      <c r="H24" s="46">
        <f>+O24</f>
        <v>8</v>
      </c>
      <c r="I24" s="47"/>
      <c r="J24" s="47"/>
      <c r="K24" s="46">
        <f>+Q24*5</f>
        <v>70</v>
      </c>
      <c r="L24" s="30"/>
      <c r="M24" s="30"/>
      <c r="N24" s="31">
        <f ca="1">_XLL.ALEA.ENTRE.BORNES(2,9)</f>
        <v>3</v>
      </c>
      <c r="O24" s="31">
        <f ca="1">_XLL.ALEA.ENTRE.BORNES(6,9)</f>
        <v>8</v>
      </c>
      <c r="Q24" s="31">
        <f ca="1">_XLL.ALEA.ENTRE.BORNES(5,20)*2</f>
        <v>14</v>
      </c>
      <c r="R24" s="31"/>
    </row>
    <row r="25" spans="1:18" ht="22.5" customHeight="1">
      <c r="A25" s="14">
        <v>20</v>
      </c>
      <c r="B25" s="38" t="str">
        <f>+N25&amp;" x 5 = ____"</f>
        <v>52 x 5 = ____</v>
      </c>
      <c r="C25" s="39"/>
      <c r="D25" s="22">
        <v>45</v>
      </c>
      <c r="E25" s="38" t="str">
        <f>Q25&amp;" + "&amp;R25&amp;" = ____"</f>
        <v>231 + 3000 = ____</v>
      </c>
      <c r="F25" s="38"/>
      <c r="G25" s="44"/>
      <c r="H25" s="46">
        <f>+N25*5</f>
        <v>260</v>
      </c>
      <c r="I25" s="47"/>
      <c r="J25" s="47"/>
      <c r="K25" s="46">
        <f>+Q25+R25</f>
        <v>3231</v>
      </c>
      <c r="L25" s="30"/>
      <c r="M25" s="30"/>
      <c r="N25" s="31">
        <f ca="1">_XLL.ALEA.ENTRE.BORNES(11,30)*2</f>
        <v>52</v>
      </c>
      <c r="O25" s="31">
        <f ca="1">_XLL.ALEA.ENTRE.BORNES(6,9)</f>
        <v>7</v>
      </c>
      <c r="Q25" s="31">
        <f ca="1">_XLL.ALEA.ENTRE.BORNES(121,499)</f>
        <v>231</v>
      </c>
      <c r="R25" s="31">
        <f ca="1">_XLL.ALEA.ENTRE.BORNES(2,4)*1000</f>
        <v>3000</v>
      </c>
    </row>
    <row r="26" spans="1:18" ht="22.5" customHeight="1">
      <c r="A26" s="14">
        <v>21</v>
      </c>
      <c r="B26" s="38" t="str">
        <f>N26&amp;" + "&amp;O26&amp;" = ____"</f>
        <v>76 + 90 = ____</v>
      </c>
      <c r="C26" s="39"/>
      <c r="D26" s="22">
        <v>46</v>
      </c>
      <c r="E26" s="38" t="str">
        <f>Q26&amp;" : "&amp;R26&amp;" ?  q =_____, r = ___"</f>
        <v>14 : 4 ?  q =_____, r = ___</v>
      </c>
      <c r="F26" s="40"/>
      <c r="G26" s="45"/>
      <c r="H26" s="46">
        <f>+N26+O26</f>
        <v>166</v>
      </c>
      <c r="I26" s="47"/>
      <c r="J26" s="47"/>
      <c r="K26" s="46" t="str">
        <f>"q: "&amp;INT(Q26/R26)&amp;" r: "&amp;(Q26-R26*INT(Q26/R26))</f>
        <v>q: 3 r: 2</v>
      </c>
      <c r="L26" s="30"/>
      <c r="M26" s="30"/>
      <c r="N26" s="31">
        <f ca="1">_XLL.ALEA.ENTRE.BORNES(21,99)</f>
        <v>76</v>
      </c>
      <c r="O26" s="31">
        <f ca="1">_XLL.ALEA.ENTRE.BORNES(9,14)*10</f>
        <v>90</v>
      </c>
      <c r="Q26" s="31">
        <f ca="1">+R26*_XLL.ALEA.ENTRE.BORNES(2,6)+_XLL.ALEA.ENTRE.BORNES(1,R26-1)</f>
        <v>14</v>
      </c>
      <c r="R26" s="31">
        <f ca="1">_XLL.ALEA.ENTRE.BORNES(2,6)</f>
        <v>4</v>
      </c>
    </row>
    <row r="27" spans="1:18" ht="22.5" customHeight="1">
      <c r="A27" s="14">
        <v>22</v>
      </c>
      <c r="B27" s="38" t="str">
        <f>N27&amp;" : "&amp;O27&amp;" ?  q =_____, r = ___"</f>
        <v>9 : 4 ?  q =_____, r = ___</v>
      </c>
      <c r="C27" s="39"/>
      <c r="D27" s="22">
        <v>47</v>
      </c>
      <c r="E27" s="38" t="str">
        <f>"La moitié de "&amp;Q27+R27&amp;" est : ____"</f>
        <v>La moitié de 86 est : ____</v>
      </c>
      <c r="F27" s="40"/>
      <c r="G27" s="45"/>
      <c r="H27" s="46" t="str">
        <f>"q: "&amp;INT(N27/O27)&amp;" r: "&amp;(N27-O27*INT(N27/O27))</f>
        <v>q: 2 r: 1</v>
      </c>
      <c r="I27" s="47"/>
      <c r="J27" s="47"/>
      <c r="K27" s="46">
        <f>+(Q27+R27)/2</f>
        <v>43</v>
      </c>
      <c r="L27" s="30"/>
      <c r="M27" s="30"/>
      <c r="N27" s="31">
        <f ca="1">+O27*_XLL.ALEA.ENTRE.BORNES(2,10)+_XLL.ALEA.ENTRE.BORNES(1,O27-1)</f>
        <v>9</v>
      </c>
      <c r="O27" s="31">
        <f ca="1">_XLL.ALEA.ENTRE.BORNES(2,6)</f>
        <v>4</v>
      </c>
      <c r="Q27" s="31">
        <f ca="1">_XLL.ALEA.ENTRE.BORNES(1,9)*10</f>
        <v>80</v>
      </c>
      <c r="R27" s="31">
        <f ca="1">_XLL.ALEA.ENTRE.BORNES(0,4)*2</f>
        <v>6</v>
      </c>
    </row>
    <row r="28" spans="1:18" ht="22.5" customHeight="1">
      <c r="A28" s="14">
        <v>23</v>
      </c>
      <c r="B28" s="38" t="str">
        <f>"La moitié de "&amp;N28+O28&amp;" est : ____"</f>
        <v>La moitié de 62 est : ____</v>
      </c>
      <c r="C28" s="39"/>
      <c r="D28" s="22">
        <v>48</v>
      </c>
      <c r="E28" s="38" t="str">
        <f>Q28-R28&amp;" + "&amp;R28&amp;" = ____"</f>
        <v>46 + 47 = ____</v>
      </c>
      <c r="F28" s="40"/>
      <c r="G28" s="45"/>
      <c r="H28" s="46">
        <f>+(N28+O28)/2</f>
        <v>31</v>
      </c>
      <c r="I28" s="47"/>
      <c r="J28" s="47"/>
      <c r="K28" s="46">
        <f>+Q28</f>
        <v>93</v>
      </c>
      <c r="L28" s="30"/>
      <c r="M28" s="30"/>
      <c r="N28" s="31">
        <f ca="1">_XLL.ALEA.ENTRE.BORNES(1,9)*10</f>
        <v>60</v>
      </c>
      <c r="O28" s="31">
        <f ca="1">_XLL.ALEA.ENTRE.BORNES(0,4)*2</f>
        <v>2</v>
      </c>
      <c r="Q28" s="31">
        <f ca="1">_XLL.ALEA.ENTRE.BORNES(91,199)</f>
        <v>93</v>
      </c>
      <c r="R28" s="31">
        <f ca="1">_XLL.ALEA.ENTRE.BORNES(11,MIN(Q28,99))</f>
        <v>47</v>
      </c>
    </row>
    <row r="29" spans="1:18" ht="22.5" customHeight="1">
      <c r="A29" s="14">
        <v>24</v>
      </c>
      <c r="B29" s="38" t="str">
        <f>N29-O29&amp;" + "&amp;O29&amp;" = ____"</f>
        <v>47 + 91 = ____</v>
      </c>
      <c r="C29" s="39"/>
      <c r="D29" s="22">
        <v>49</v>
      </c>
      <c r="E29" s="38" t="str">
        <f>Q29&amp;" x ____ = "&amp;Q29*R29</f>
        <v>4 x ____ = 36</v>
      </c>
      <c r="F29" s="40"/>
      <c r="G29" s="45"/>
      <c r="H29" s="46">
        <f>+N29</f>
        <v>138</v>
      </c>
      <c r="I29" s="47"/>
      <c r="J29" s="47"/>
      <c r="K29" s="46">
        <f>+R29</f>
        <v>9</v>
      </c>
      <c r="L29" s="30"/>
      <c r="M29" s="30"/>
      <c r="N29" s="31">
        <f ca="1">_XLL.ALEA.ENTRE.BORNES(80,199)</f>
        <v>138</v>
      </c>
      <c r="O29" s="31">
        <f ca="1">_XLL.ALEA.ENTRE.BORNES(11,MIN(N29,99))</f>
        <v>91</v>
      </c>
      <c r="Q29" s="31">
        <f ca="1">_XLL.ALEA.ENTRE.BORNES(2,9)</f>
        <v>4</v>
      </c>
      <c r="R29" s="31">
        <f ca="1">_XLL.ALEA.ENTRE.BORNES(6,9)</f>
        <v>9</v>
      </c>
    </row>
    <row r="30" spans="1:18" ht="22.5" customHeight="1">
      <c r="A30" s="14">
        <v>25</v>
      </c>
      <c r="B30" s="38" t="str">
        <f>N30&amp;" x ____ = "&amp;N30*O30</f>
        <v>6 x ____ = 54</v>
      </c>
      <c r="C30" s="39"/>
      <c r="D30" s="22">
        <v>50</v>
      </c>
      <c r="E30" s="38" t="str">
        <f>+Q30&amp;" x 5 = ____"</f>
        <v>32 x 5 = ____</v>
      </c>
      <c r="F30" s="40"/>
      <c r="G30" s="45"/>
      <c r="H30" s="46">
        <f>+O30</f>
        <v>9</v>
      </c>
      <c r="I30" s="47"/>
      <c r="J30" s="47"/>
      <c r="K30" s="46">
        <f>+Q30*5</f>
        <v>160</v>
      </c>
      <c r="L30" s="30"/>
      <c r="M30" s="30"/>
      <c r="N30" s="31">
        <f ca="1">_XLL.ALEA.ENTRE.BORNES(2,9)</f>
        <v>6</v>
      </c>
      <c r="O30" s="31">
        <f ca="1">_XLL.ALEA.ENTRE.BORNES(6,9)</f>
        <v>9</v>
      </c>
      <c r="Q30" s="31">
        <f ca="1">_XLL.ALEA.ENTRE.BORNES(5,20)*2</f>
        <v>32</v>
      </c>
      <c r="R30" s="31">
        <f ca="1">_XLL.ALEA.ENTRE.BORNES(0,9)</f>
        <v>5</v>
      </c>
    </row>
    <row r="31" spans="1:18" ht="15">
      <c r="A31" s="10"/>
      <c r="B31" s="38"/>
      <c r="C31" s="33"/>
      <c r="D31" s="35"/>
      <c r="E31" s="34"/>
      <c r="F31" s="34"/>
      <c r="G31" s="43"/>
      <c r="H31" s="46"/>
      <c r="Q31" s="31"/>
      <c r="R31" s="31"/>
    </row>
    <row r="32" spans="1:18" ht="15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 ht="15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 ht="15">
      <c r="A34" s="67"/>
      <c r="B34" s="67"/>
      <c r="C34" s="34"/>
      <c r="D34" s="35"/>
      <c r="E34" s="34"/>
      <c r="F34" s="34"/>
      <c r="G34" s="43"/>
      <c r="H34" s="46"/>
      <c r="Q34" s="31"/>
      <c r="R34" s="31"/>
    </row>
    <row r="35" spans="1:18" ht="15">
      <c r="A35" s="67"/>
      <c r="B35" s="67"/>
      <c r="C35" s="34"/>
      <c r="D35" s="35"/>
      <c r="E35" s="34"/>
      <c r="F35" s="34"/>
      <c r="G35" s="43"/>
      <c r="H35" s="46"/>
      <c r="Q35" s="31"/>
      <c r="R35" s="31"/>
    </row>
    <row r="36" spans="1:7" ht="15">
      <c r="A36" s="66"/>
      <c r="B36" s="66"/>
      <c r="C36" s="34"/>
      <c r="D36" s="35"/>
      <c r="E36" s="34"/>
      <c r="F36" s="34"/>
      <c r="G36" s="43"/>
    </row>
    <row r="37" spans="1:7" ht="15">
      <c r="A37" s="67"/>
      <c r="B37" s="67"/>
      <c r="C37" s="34"/>
      <c r="D37" s="35"/>
      <c r="E37" s="34"/>
      <c r="F37" s="34"/>
      <c r="G37" s="43"/>
    </row>
    <row r="38" spans="1:7" ht="15">
      <c r="A38" s="67"/>
      <c r="B38" s="67"/>
      <c r="C38" s="34"/>
      <c r="D38" s="35"/>
      <c r="E38" s="34"/>
      <c r="F38" s="34"/>
      <c r="G38" s="43"/>
    </row>
    <row r="39" ht="15">
      <c r="D39" s="36"/>
    </row>
    <row r="40" ht="15">
      <c r="D40" s="36"/>
    </row>
    <row r="41" ht="15">
      <c r="D41" s="36"/>
    </row>
    <row r="42" ht="15">
      <c r="D42" s="36"/>
    </row>
    <row r="43" ht="15">
      <c r="D43" s="36"/>
    </row>
    <row r="44" ht="15">
      <c r="D44" s="36"/>
    </row>
    <row r="45" ht="15">
      <c r="D45" s="36"/>
    </row>
    <row r="46" ht="15">
      <c r="D46" s="36"/>
    </row>
    <row r="47" ht="15">
      <c r="D47" s="36"/>
    </row>
    <row r="48" ht="15">
      <c r="D48" s="36"/>
    </row>
    <row r="49" ht="15">
      <c r="D49" s="36"/>
    </row>
    <row r="50" ht="15">
      <c r="D50" s="36"/>
    </row>
    <row r="51" ht="15">
      <c r="D51" s="36"/>
    </row>
    <row r="52" ht="15">
      <c r="D52" s="36"/>
    </row>
    <row r="53" ht="15">
      <c r="D53" s="36"/>
    </row>
    <row r="54" ht="15">
      <c r="D54" s="36"/>
    </row>
    <row r="55" ht="15">
      <c r="D55" s="36"/>
    </row>
    <row r="56" ht="15">
      <c r="D56" s="36"/>
    </row>
    <row r="57" ht="15">
      <c r="D57" s="36"/>
    </row>
    <row r="58" ht="15">
      <c r="D58" s="36"/>
    </row>
    <row r="59" ht="15">
      <c r="D59" s="36"/>
    </row>
    <row r="60" ht="15">
      <c r="D60" s="36"/>
    </row>
    <row r="61" ht="15">
      <c r="D61" s="36"/>
    </row>
    <row r="62" ht="15">
      <c r="D62" s="36"/>
    </row>
    <row r="63" ht="15">
      <c r="D63" s="36"/>
    </row>
    <row r="64" ht="15">
      <c r="D64" s="36"/>
    </row>
    <row r="65" ht="15">
      <c r="D65" s="36"/>
    </row>
    <row r="66" ht="15">
      <c r="D66" s="36"/>
    </row>
    <row r="67" ht="15">
      <c r="D67" s="36"/>
    </row>
    <row r="68" ht="15">
      <c r="D68" s="36"/>
    </row>
    <row r="69" ht="15">
      <c r="D69" s="36"/>
    </row>
    <row r="70" ht="15">
      <c r="D70" s="36"/>
    </row>
    <row r="71" ht="15">
      <c r="D71" s="36"/>
    </row>
    <row r="72" ht="15">
      <c r="D72" s="36"/>
    </row>
    <row r="73" ht="15">
      <c r="D73" s="36"/>
    </row>
    <row r="74" ht="15">
      <c r="D74" s="36"/>
    </row>
    <row r="75" ht="15">
      <c r="D75" s="36"/>
    </row>
    <row r="76" ht="15">
      <c r="D76" s="36"/>
    </row>
    <row r="77" ht="15">
      <c r="D77" s="36"/>
    </row>
    <row r="78" ht="15">
      <c r="D78" s="36"/>
    </row>
    <row r="79" ht="15">
      <c r="D79" s="36"/>
    </row>
    <row r="80" ht="15">
      <c r="D80" s="36"/>
    </row>
    <row r="81" ht="15">
      <c r="D81" s="36"/>
    </row>
    <row r="82" ht="15">
      <c r="D82" s="36"/>
    </row>
    <row r="83" ht="15">
      <c r="D83" s="36"/>
    </row>
    <row r="84" ht="15">
      <c r="D84" s="36"/>
    </row>
    <row r="85" ht="15">
      <c r="D85" s="36"/>
    </row>
    <row r="86" ht="15">
      <c r="D86" s="36"/>
    </row>
    <row r="87" ht="15">
      <c r="D87" s="36"/>
    </row>
    <row r="88" ht="15">
      <c r="D88" s="36"/>
    </row>
    <row r="89" ht="15">
      <c r="D89" s="36"/>
    </row>
    <row r="90" ht="15">
      <c r="D90" s="36"/>
    </row>
    <row r="91" ht="15">
      <c r="D91" s="36"/>
    </row>
    <row r="92" ht="15">
      <c r="D92" s="36"/>
    </row>
    <row r="93" ht="15">
      <c r="D93" s="36"/>
    </row>
    <row r="94" ht="15">
      <c r="D94" s="36"/>
    </row>
    <row r="95" ht="15">
      <c r="D95" s="36"/>
    </row>
    <row r="96" ht="15">
      <c r="D96" s="36"/>
    </row>
    <row r="97" ht="15">
      <c r="D97" s="36"/>
    </row>
    <row r="98" ht="15">
      <c r="D98" s="36"/>
    </row>
    <row r="99" ht="15">
      <c r="D99" s="36"/>
    </row>
    <row r="100" ht="15">
      <c r="D100" s="36"/>
    </row>
    <row r="101" ht="15">
      <c r="D101" s="36"/>
    </row>
    <row r="102" ht="15">
      <c r="D102" s="36"/>
    </row>
    <row r="103" ht="15">
      <c r="D103" s="36"/>
    </row>
    <row r="104" ht="15">
      <c r="D104" s="36"/>
    </row>
    <row r="105" ht="15">
      <c r="D105" s="36"/>
    </row>
    <row r="106" ht="15">
      <c r="D106" s="36"/>
    </row>
    <row r="107" ht="15">
      <c r="D107" s="36"/>
    </row>
    <row r="108" ht="15">
      <c r="D108" s="36"/>
    </row>
    <row r="109" ht="15">
      <c r="D109" s="36"/>
    </row>
    <row r="110" ht="15">
      <c r="D110" s="36"/>
    </row>
    <row r="111" ht="15">
      <c r="D111" s="36"/>
    </row>
    <row r="112" ht="15">
      <c r="D112" s="36"/>
    </row>
    <row r="113" ht="15">
      <c r="D113" s="36"/>
    </row>
    <row r="114" ht="15">
      <c r="D114" s="36"/>
    </row>
    <row r="115" ht="15">
      <c r="D115" s="36"/>
    </row>
    <row r="116" ht="15">
      <c r="D116" s="36"/>
    </row>
    <row r="117" ht="15">
      <c r="D117" s="36"/>
    </row>
    <row r="118" ht="15">
      <c r="D118" s="36"/>
    </row>
    <row r="119" ht="15">
      <c r="D119" s="36"/>
    </row>
    <row r="120" ht="15">
      <c r="D120" s="36"/>
    </row>
    <row r="121" ht="15">
      <c r="D121" s="36"/>
    </row>
    <row r="122" ht="15">
      <c r="D122" s="36"/>
    </row>
    <row r="123" ht="15">
      <c r="D123" s="36"/>
    </row>
    <row r="124" ht="15">
      <c r="D124" s="36"/>
    </row>
    <row r="125" ht="15">
      <c r="D125" s="36"/>
    </row>
    <row r="126" ht="15">
      <c r="D126" s="36"/>
    </row>
    <row r="127" ht="15">
      <c r="D127" s="36"/>
    </row>
    <row r="128" ht="15">
      <c r="D128" s="36"/>
    </row>
    <row r="129" ht="15">
      <c r="D129" s="36"/>
    </row>
    <row r="130" ht="15">
      <c r="D130" s="36"/>
    </row>
    <row r="131" ht="15">
      <c r="D131" s="36"/>
    </row>
    <row r="132" ht="15">
      <c r="D132" s="36"/>
    </row>
    <row r="133" ht="15">
      <c r="D133" s="36"/>
    </row>
    <row r="134" ht="15">
      <c r="D134" s="36"/>
    </row>
    <row r="135" ht="15">
      <c r="D135" s="36"/>
    </row>
    <row r="136" ht="15">
      <c r="D136" s="36"/>
    </row>
    <row r="137" ht="15">
      <c r="D137" s="36"/>
    </row>
    <row r="138" ht="15">
      <c r="D138" s="36"/>
    </row>
    <row r="139" ht="15">
      <c r="D139" s="36"/>
    </row>
    <row r="140" ht="15">
      <c r="D140" s="36"/>
    </row>
    <row r="141" ht="15">
      <c r="D141" s="36"/>
    </row>
    <row r="142" ht="15">
      <c r="D142" s="36"/>
    </row>
    <row r="143" ht="15">
      <c r="D143" s="36"/>
    </row>
    <row r="144" ht="15">
      <c r="D144" s="36"/>
    </row>
    <row r="145" ht="15">
      <c r="D145" s="36"/>
    </row>
    <row r="146" ht="15">
      <c r="D146" s="36"/>
    </row>
    <row r="147" ht="15">
      <c r="D147" s="36"/>
    </row>
    <row r="148" ht="15">
      <c r="D148" s="36"/>
    </row>
    <row r="149" ht="15">
      <c r="D149" s="36"/>
    </row>
    <row r="150" ht="15">
      <c r="D150" s="36"/>
    </row>
    <row r="151" ht="15">
      <c r="D151" s="36"/>
    </row>
    <row r="152" ht="15">
      <c r="D152" s="36"/>
    </row>
    <row r="153" ht="15">
      <c r="D153" s="36"/>
    </row>
    <row r="154" ht="15">
      <c r="D154" s="36"/>
    </row>
    <row r="155" ht="15">
      <c r="D155" s="36"/>
    </row>
    <row r="156" ht="15">
      <c r="D156" s="36"/>
    </row>
    <row r="157" ht="15">
      <c r="D157" s="36"/>
    </row>
    <row r="158" ht="15">
      <c r="D158" s="36"/>
    </row>
    <row r="159" ht="15">
      <c r="D159" s="36"/>
    </row>
    <row r="160" ht="15">
      <c r="D160" s="36"/>
    </row>
    <row r="161" ht="15">
      <c r="D161" s="36"/>
    </row>
    <row r="162" ht="15">
      <c r="D162" s="36"/>
    </row>
    <row r="163" ht="15">
      <c r="D163" s="36"/>
    </row>
    <row r="164" ht="15">
      <c r="D164" s="36"/>
    </row>
    <row r="165" ht="15">
      <c r="D165" s="36"/>
    </row>
    <row r="166" ht="15">
      <c r="D166" s="36"/>
    </row>
    <row r="167" ht="15">
      <c r="D167" s="36"/>
    </row>
    <row r="168" ht="15">
      <c r="D168" s="36"/>
    </row>
    <row r="169" ht="15">
      <c r="D169" s="36"/>
    </row>
    <row r="170" ht="15">
      <c r="D170" s="36"/>
    </row>
    <row r="171" ht="15">
      <c r="D171" s="36"/>
    </row>
    <row r="172" ht="15">
      <c r="D172" s="36"/>
    </row>
    <row r="173" ht="15">
      <c r="D173" s="36"/>
    </row>
    <row r="174" ht="15">
      <c r="D174" s="36"/>
    </row>
    <row r="175" ht="15">
      <c r="D175" s="36"/>
    </row>
    <row r="176" ht="15">
      <c r="D176" s="36"/>
    </row>
    <row r="177" ht="15">
      <c r="D177" s="36"/>
    </row>
    <row r="178" ht="15">
      <c r="D178" s="36"/>
    </row>
    <row r="179" ht="15">
      <c r="D179" s="36"/>
    </row>
    <row r="180" ht="15">
      <c r="D180" s="36"/>
    </row>
    <row r="181" ht="15">
      <c r="D181" s="36"/>
    </row>
    <row r="182" ht="15">
      <c r="D182" s="36"/>
    </row>
    <row r="183" ht="15">
      <c r="D183" s="36"/>
    </row>
    <row r="184" ht="15">
      <c r="D184" s="36"/>
    </row>
    <row r="185" ht="15">
      <c r="D185" s="36"/>
    </row>
    <row r="186" ht="15">
      <c r="D186" s="36"/>
    </row>
    <row r="187" ht="15">
      <c r="D187" s="36"/>
    </row>
    <row r="188" ht="15">
      <c r="D188" s="36"/>
    </row>
    <row r="189" ht="15">
      <c r="D189" s="36"/>
    </row>
    <row r="190" ht="15">
      <c r="D190" s="36"/>
    </row>
    <row r="191" ht="15">
      <c r="D191" s="36"/>
    </row>
    <row r="192" ht="15">
      <c r="D192" s="36"/>
    </row>
    <row r="193" ht="15">
      <c r="D193" s="36"/>
    </row>
    <row r="194" ht="15">
      <c r="D194" s="36"/>
    </row>
    <row r="195" ht="15">
      <c r="D195" s="36"/>
    </row>
    <row r="196" ht="15">
      <c r="D196" s="36"/>
    </row>
    <row r="197" ht="15">
      <c r="D197" s="36"/>
    </row>
    <row r="198" ht="15">
      <c r="D198" s="36"/>
    </row>
    <row r="199" ht="15">
      <c r="D199" s="36"/>
    </row>
    <row r="200" ht="15">
      <c r="D200" s="36"/>
    </row>
    <row r="201" ht="15">
      <c r="D201" s="36"/>
    </row>
    <row r="202" ht="15">
      <c r="D202" s="36"/>
    </row>
    <row r="203" ht="15">
      <c r="D203" s="36"/>
    </row>
    <row r="204" ht="15">
      <c r="D204" s="36"/>
    </row>
    <row r="205" ht="15">
      <c r="D205" s="36"/>
    </row>
    <row r="206" ht="15">
      <c r="D206" s="36"/>
    </row>
    <row r="207" ht="15">
      <c r="D207" s="36"/>
    </row>
    <row r="208" ht="15">
      <c r="D208" s="36"/>
    </row>
    <row r="209" ht="15">
      <c r="D209" s="36"/>
    </row>
    <row r="210" ht="15">
      <c r="D210" s="36"/>
    </row>
    <row r="211" ht="15">
      <c r="D211" s="36"/>
    </row>
    <row r="212" ht="15">
      <c r="D212" s="36"/>
    </row>
    <row r="213" ht="15">
      <c r="D213" s="36"/>
    </row>
    <row r="214" ht="15">
      <c r="D214" s="36"/>
    </row>
    <row r="215" ht="15">
      <c r="D215" s="36"/>
    </row>
    <row r="216" ht="15">
      <c r="D216" s="36"/>
    </row>
    <row r="217" ht="15">
      <c r="D217" s="36"/>
    </row>
    <row r="218" ht="15">
      <c r="D218" s="36"/>
    </row>
    <row r="219" ht="15">
      <c r="D219" s="36"/>
    </row>
    <row r="220" ht="15">
      <c r="D220" s="36"/>
    </row>
    <row r="221" ht="15">
      <c r="D221" s="36"/>
    </row>
    <row r="222" ht="15">
      <c r="D222" s="36"/>
    </row>
    <row r="223" ht="15">
      <c r="D223" s="36"/>
    </row>
    <row r="224" ht="15">
      <c r="D224" s="36"/>
    </row>
    <row r="225" ht="15">
      <c r="D225" s="36"/>
    </row>
    <row r="226" ht="15">
      <c r="D226" s="36"/>
    </row>
    <row r="227" ht="15">
      <c r="D227" s="36"/>
    </row>
    <row r="228" ht="15">
      <c r="D228" s="36"/>
    </row>
    <row r="229" ht="15">
      <c r="D229" s="36"/>
    </row>
    <row r="230" ht="15">
      <c r="D230" s="36"/>
    </row>
    <row r="231" ht="15">
      <c r="D231" s="36"/>
    </row>
    <row r="232" ht="15">
      <c r="D232" s="36"/>
    </row>
    <row r="233" ht="15">
      <c r="D233" s="36"/>
    </row>
    <row r="234" ht="15">
      <c r="D234" s="36"/>
    </row>
    <row r="235" ht="15">
      <c r="D235" s="36"/>
    </row>
    <row r="236" ht="15">
      <c r="D236" s="36"/>
    </row>
    <row r="237" ht="15">
      <c r="D237" s="36"/>
    </row>
    <row r="238" ht="15">
      <c r="D238" s="36"/>
    </row>
    <row r="239" ht="15">
      <c r="D239" s="36"/>
    </row>
    <row r="240" ht="15">
      <c r="D240" s="36"/>
    </row>
    <row r="241" ht="15">
      <c r="D241" s="36"/>
    </row>
    <row r="242" ht="15">
      <c r="D242" s="36"/>
    </row>
    <row r="243" ht="15">
      <c r="D243" s="36"/>
    </row>
    <row r="244" ht="15">
      <c r="D244" s="36"/>
    </row>
    <row r="245" ht="15">
      <c r="D245" s="36"/>
    </row>
    <row r="246" ht="15">
      <c r="D246" s="36"/>
    </row>
    <row r="247" ht="15">
      <c r="D247" s="36"/>
    </row>
    <row r="248" ht="15">
      <c r="D248" s="36"/>
    </row>
    <row r="249" ht="15">
      <c r="D249" s="36"/>
    </row>
    <row r="250" ht="15">
      <c r="D250" s="36"/>
    </row>
    <row r="251" ht="15">
      <c r="D251" s="36"/>
    </row>
    <row r="252" ht="15">
      <c r="D252" s="36"/>
    </row>
    <row r="253" ht="15">
      <c r="D253" s="36"/>
    </row>
    <row r="254" ht="15">
      <c r="D254" s="36"/>
    </row>
    <row r="255" ht="15">
      <c r="D255" s="36"/>
    </row>
    <row r="256" ht="15">
      <c r="D256" s="36"/>
    </row>
    <row r="257" ht="15">
      <c r="D257" s="36"/>
    </row>
    <row r="258" ht="15">
      <c r="D258" s="36"/>
    </row>
    <row r="259" ht="15">
      <c r="D259" s="36"/>
    </row>
    <row r="260" ht="15">
      <c r="D260" s="36"/>
    </row>
    <row r="261" ht="15">
      <c r="D261" s="36"/>
    </row>
    <row r="262" ht="15">
      <c r="D262" s="36"/>
    </row>
    <row r="263" ht="15">
      <c r="D263" s="36"/>
    </row>
    <row r="264" ht="15">
      <c r="D264" s="36"/>
    </row>
    <row r="265" ht="15">
      <c r="D265" s="36"/>
    </row>
    <row r="266" ht="15">
      <c r="D266" s="36"/>
    </row>
    <row r="267" ht="15">
      <c r="D267" s="36"/>
    </row>
    <row r="268" ht="15">
      <c r="D268" s="36"/>
    </row>
    <row r="269" ht="15">
      <c r="D269" s="36"/>
    </row>
    <row r="270" ht="15">
      <c r="D270" s="36"/>
    </row>
    <row r="271" ht="15">
      <c r="D271" s="36"/>
    </row>
    <row r="272" ht="15">
      <c r="D272" s="36"/>
    </row>
    <row r="273" ht="15">
      <c r="D273" s="36"/>
    </row>
    <row r="274" ht="15">
      <c r="D274" s="36"/>
    </row>
    <row r="275" ht="15">
      <c r="D275" s="36"/>
    </row>
    <row r="276" ht="15">
      <c r="D276" s="36"/>
    </row>
    <row r="277" ht="15">
      <c r="D277" s="36"/>
    </row>
    <row r="278" ht="15">
      <c r="D278" s="36"/>
    </row>
    <row r="279" ht="15">
      <c r="D279" s="36"/>
    </row>
    <row r="280" ht="15">
      <c r="D280" s="36"/>
    </row>
    <row r="281" ht="15">
      <c r="D281" s="36"/>
    </row>
    <row r="282" ht="15">
      <c r="D282" s="36"/>
    </row>
    <row r="283" ht="15">
      <c r="D283" s="36"/>
    </row>
    <row r="284" ht="15">
      <c r="D284" s="36"/>
    </row>
    <row r="285" ht="15">
      <c r="D285" s="36"/>
    </row>
    <row r="286" ht="15">
      <c r="D286" s="36"/>
    </row>
    <row r="287" ht="15">
      <c r="D287" s="36"/>
    </row>
    <row r="288" ht="15">
      <c r="D288" s="36"/>
    </row>
    <row r="289" ht="15">
      <c r="D289" s="36"/>
    </row>
    <row r="290" ht="15">
      <c r="D290" s="36"/>
    </row>
    <row r="291" ht="15">
      <c r="D291" s="36"/>
    </row>
    <row r="292" ht="15">
      <c r="D292" s="36"/>
    </row>
    <row r="293" ht="15">
      <c r="D293" s="36"/>
    </row>
    <row r="294" ht="15">
      <c r="D294" s="36"/>
    </row>
    <row r="295" ht="15">
      <c r="D295" s="36"/>
    </row>
    <row r="296" ht="15">
      <c r="D296" s="36"/>
    </row>
    <row r="297" ht="15">
      <c r="D297" s="36"/>
    </row>
    <row r="298" ht="15">
      <c r="D298" s="36"/>
    </row>
    <row r="299" ht="15">
      <c r="D299" s="36"/>
    </row>
    <row r="300" ht="15">
      <c r="D300" s="36"/>
    </row>
    <row r="301" ht="15">
      <c r="D301" s="36"/>
    </row>
    <row r="302" ht="15">
      <c r="D302" s="36"/>
    </row>
    <row r="303" ht="15">
      <c r="D303" s="36"/>
    </row>
    <row r="304" ht="15">
      <c r="D304" s="36"/>
    </row>
    <row r="305" ht="15">
      <c r="D305" s="36"/>
    </row>
    <row r="306" ht="15">
      <c r="D306" s="36"/>
    </row>
    <row r="307" ht="15">
      <c r="D307" s="36"/>
    </row>
    <row r="308" ht="15">
      <c r="D308" s="36"/>
    </row>
    <row r="309" ht="15">
      <c r="D309" s="36"/>
    </row>
    <row r="310" ht="15">
      <c r="D310" s="36"/>
    </row>
    <row r="311" ht="15">
      <c r="D311" s="36"/>
    </row>
    <row r="312" ht="15">
      <c r="D312" s="36"/>
    </row>
    <row r="313" ht="15">
      <c r="D313" s="36"/>
    </row>
    <row r="314" ht="15">
      <c r="D314" s="36"/>
    </row>
    <row r="315" ht="15">
      <c r="D315" s="36"/>
    </row>
    <row r="316" ht="15">
      <c r="D316" s="36"/>
    </row>
    <row r="317" ht="15">
      <c r="D317" s="36"/>
    </row>
    <row r="318" ht="15">
      <c r="D318" s="36"/>
    </row>
    <row r="319" ht="15">
      <c r="D319" s="36"/>
    </row>
    <row r="320" ht="15">
      <c r="D320" s="36"/>
    </row>
    <row r="321" ht="15">
      <c r="D321" s="36"/>
    </row>
    <row r="322" ht="15">
      <c r="D322" s="36"/>
    </row>
    <row r="323" ht="15">
      <c r="D323" s="36"/>
    </row>
    <row r="324" ht="15">
      <c r="D324" s="36"/>
    </row>
    <row r="325" ht="15">
      <c r="D325" s="36"/>
    </row>
    <row r="326" ht="15">
      <c r="D326" s="36"/>
    </row>
    <row r="327" ht="15">
      <c r="D327" s="36"/>
    </row>
    <row r="328" ht="15">
      <c r="D328" s="36"/>
    </row>
    <row r="329" ht="15">
      <c r="D329" s="36"/>
    </row>
    <row r="330" ht="15">
      <c r="D330" s="36"/>
    </row>
    <row r="331" ht="15">
      <c r="D331" s="36"/>
    </row>
    <row r="332" ht="15">
      <c r="D332" s="36"/>
    </row>
    <row r="333" ht="15">
      <c r="D333" s="36"/>
    </row>
    <row r="334" ht="15">
      <c r="D334" s="36"/>
    </row>
    <row r="335" ht="15">
      <c r="D335" s="36"/>
    </row>
    <row r="336" ht="15">
      <c r="D336" s="36"/>
    </row>
    <row r="337" ht="15">
      <c r="D337" s="36"/>
    </row>
    <row r="338" ht="15">
      <c r="D338" s="36"/>
    </row>
    <row r="339" ht="15">
      <c r="D339" s="36"/>
    </row>
    <row r="340" ht="15">
      <c r="D340" s="36"/>
    </row>
    <row r="341" ht="15">
      <c r="D341" s="36"/>
    </row>
    <row r="342" ht="15">
      <c r="D342" s="36"/>
    </row>
    <row r="343" ht="15">
      <c r="D343" s="36"/>
    </row>
    <row r="344" ht="15">
      <c r="D344" s="36"/>
    </row>
    <row r="345" ht="15">
      <c r="D345" s="36"/>
    </row>
    <row r="346" ht="15">
      <c r="D346" s="36"/>
    </row>
    <row r="347" ht="15">
      <c r="D347" s="36"/>
    </row>
    <row r="348" ht="15">
      <c r="D348" s="36"/>
    </row>
    <row r="349" ht="15">
      <c r="D349" s="36"/>
    </row>
    <row r="350" ht="15">
      <c r="D350" s="36"/>
    </row>
    <row r="351" ht="15">
      <c r="D351" s="36"/>
    </row>
    <row r="352" ht="15">
      <c r="D352" s="36"/>
    </row>
    <row r="353" ht="15">
      <c r="D353" s="36"/>
    </row>
    <row r="354" ht="15">
      <c r="D354" s="36"/>
    </row>
    <row r="355" ht="15">
      <c r="D355" s="36"/>
    </row>
    <row r="356" ht="15">
      <c r="D356" s="36"/>
    </row>
    <row r="357" ht="15">
      <c r="D357" s="36"/>
    </row>
    <row r="358" ht="15">
      <c r="D358" s="36"/>
    </row>
    <row r="359" ht="15">
      <c r="D359" s="36"/>
    </row>
    <row r="360" ht="15">
      <c r="D360" s="36"/>
    </row>
    <row r="361" ht="15">
      <c r="D361" s="36"/>
    </row>
    <row r="362" ht="15">
      <c r="D362" s="36"/>
    </row>
    <row r="363" ht="15">
      <c r="D363" s="36"/>
    </row>
    <row r="364" ht="15">
      <c r="D364" s="36"/>
    </row>
    <row r="365" ht="15">
      <c r="D365" s="36"/>
    </row>
    <row r="366" ht="15">
      <c r="D366" s="36"/>
    </row>
    <row r="367" ht="15">
      <c r="D367" s="36"/>
    </row>
    <row r="368" ht="15">
      <c r="D368" s="36"/>
    </row>
    <row r="369" ht="15">
      <c r="D369" s="36"/>
    </row>
    <row r="370" ht="15">
      <c r="D370" s="36"/>
    </row>
    <row r="371" ht="15">
      <c r="D371" s="36"/>
    </row>
    <row r="372" ht="15">
      <c r="D372" s="36"/>
    </row>
    <row r="373" ht="15">
      <c r="D373" s="36"/>
    </row>
    <row r="374" ht="15">
      <c r="D374" s="36"/>
    </row>
    <row r="375" ht="15">
      <c r="D375" s="36"/>
    </row>
    <row r="376" ht="15">
      <c r="D376" s="36"/>
    </row>
    <row r="377" ht="15">
      <c r="D377" s="36"/>
    </row>
    <row r="378" ht="15">
      <c r="D378" s="36"/>
    </row>
    <row r="379" ht="15">
      <c r="D379" s="36"/>
    </row>
    <row r="380" ht="15">
      <c r="D380" s="36"/>
    </row>
    <row r="381" ht="15">
      <c r="D381" s="36"/>
    </row>
    <row r="382" ht="15">
      <c r="D382" s="36"/>
    </row>
    <row r="383" ht="15">
      <c r="D383" s="36"/>
    </row>
    <row r="384" ht="15">
      <c r="D384" s="36"/>
    </row>
    <row r="385" ht="15">
      <c r="D385" s="36"/>
    </row>
    <row r="386" ht="15">
      <c r="D386" s="36"/>
    </row>
    <row r="387" ht="15">
      <c r="D387" s="36"/>
    </row>
    <row r="388" ht="15">
      <c r="D388" s="36"/>
    </row>
    <row r="389" ht="15">
      <c r="D389" s="36"/>
    </row>
    <row r="390" ht="15">
      <c r="D390" s="36"/>
    </row>
    <row r="391" ht="15">
      <c r="D391" s="36"/>
    </row>
    <row r="392" ht="15">
      <c r="D392" s="36"/>
    </row>
    <row r="393" ht="15">
      <c r="D393" s="36"/>
    </row>
    <row r="394" ht="15">
      <c r="D394" s="36"/>
    </row>
    <row r="395" ht="15">
      <c r="D395" s="36"/>
    </row>
    <row r="396" ht="15">
      <c r="D396" s="36"/>
    </row>
    <row r="397" ht="15">
      <c r="D397" s="36"/>
    </row>
    <row r="398" ht="15">
      <c r="D398" s="36"/>
    </row>
    <row r="399" ht="15">
      <c r="D399" s="36"/>
    </row>
    <row r="400" ht="15">
      <c r="D400" s="36"/>
    </row>
    <row r="401" ht="15">
      <c r="D401" s="36"/>
    </row>
    <row r="402" ht="15">
      <c r="D402" s="36"/>
    </row>
    <row r="403" ht="15">
      <c r="D403" s="36"/>
    </row>
    <row r="404" ht="15">
      <c r="D404" s="36"/>
    </row>
    <row r="405" ht="15">
      <c r="D405" s="36"/>
    </row>
    <row r="406" ht="15">
      <c r="D406" s="36"/>
    </row>
    <row r="407" ht="15">
      <c r="D407" s="36"/>
    </row>
    <row r="408" ht="15">
      <c r="D408" s="36"/>
    </row>
    <row r="409" ht="15">
      <c r="D409" s="36"/>
    </row>
    <row r="410" ht="15">
      <c r="D410" s="36"/>
    </row>
    <row r="411" ht="15">
      <c r="D411" s="36"/>
    </row>
    <row r="412" ht="15">
      <c r="D412" s="36"/>
    </row>
    <row r="413" ht="15">
      <c r="D413" s="36"/>
    </row>
    <row r="414" ht="15">
      <c r="D414" s="36"/>
    </row>
    <row r="415" ht="15">
      <c r="D415" s="36"/>
    </row>
    <row r="416" ht="15">
      <c r="D416" s="36"/>
    </row>
    <row r="417" ht="15">
      <c r="D417" s="36"/>
    </row>
    <row r="418" ht="15">
      <c r="D418" s="36"/>
    </row>
    <row r="419" ht="15">
      <c r="D419" s="36"/>
    </row>
    <row r="420" ht="15">
      <c r="D420" s="36"/>
    </row>
    <row r="421" ht="15">
      <c r="D421" s="36"/>
    </row>
    <row r="422" ht="15">
      <c r="D422" s="36"/>
    </row>
    <row r="423" ht="15">
      <c r="D423" s="36"/>
    </row>
    <row r="424" ht="15">
      <c r="D424" s="36"/>
    </row>
    <row r="425" ht="15">
      <c r="D425" s="36"/>
    </row>
    <row r="426" ht="15">
      <c r="D426" s="36"/>
    </row>
    <row r="427" ht="15">
      <c r="D427" s="36"/>
    </row>
    <row r="428" ht="15">
      <c r="D428" s="36"/>
    </row>
    <row r="429" ht="15">
      <c r="D429" s="36"/>
    </row>
    <row r="430" ht="15">
      <c r="D430" s="36"/>
    </row>
    <row r="431" ht="15">
      <c r="D431" s="36"/>
    </row>
    <row r="432" ht="15">
      <c r="D432" s="36"/>
    </row>
    <row r="433" ht="15">
      <c r="D433" s="36"/>
    </row>
    <row r="434" ht="15">
      <c r="D434" s="36"/>
    </row>
    <row r="435" ht="15">
      <c r="D435" s="36"/>
    </row>
    <row r="436" ht="15">
      <c r="D436" s="36"/>
    </row>
    <row r="437" ht="15">
      <c r="D437" s="36"/>
    </row>
    <row r="438" ht="15">
      <c r="D438" s="36"/>
    </row>
    <row r="439" ht="15">
      <c r="D439" s="36"/>
    </row>
    <row r="440" ht="15">
      <c r="D440" s="36"/>
    </row>
    <row r="441" ht="15">
      <c r="D441" s="36"/>
    </row>
    <row r="442" ht="15">
      <c r="D442" s="36"/>
    </row>
    <row r="443" ht="15">
      <c r="D443" s="36"/>
    </row>
    <row r="444" ht="15">
      <c r="D444" s="36"/>
    </row>
    <row r="445" ht="15">
      <c r="D445" s="36"/>
    </row>
    <row r="446" ht="15">
      <c r="D446" s="36"/>
    </row>
    <row r="447" ht="15">
      <c r="D447" s="36"/>
    </row>
    <row r="448" ht="15">
      <c r="D448" s="36"/>
    </row>
    <row r="449" ht="15">
      <c r="D449" s="36"/>
    </row>
    <row r="450" ht="15">
      <c r="D450" s="36"/>
    </row>
    <row r="451" ht="15">
      <c r="D451" s="36"/>
    </row>
    <row r="452" ht="15">
      <c r="D452" s="36"/>
    </row>
    <row r="453" ht="15">
      <c r="D453" s="36"/>
    </row>
    <row r="454" ht="15">
      <c r="D454" s="36"/>
    </row>
    <row r="455" ht="15">
      <c r="D455" s="36"/>
    </row>
    <row r="456" ht="15">
      <c r="D456" s="36"/>
    </row>
    <row r="457" ht="15">
      <c r="D457" s="36"/>
    </row>
    <row r="458" ht="15">
      <c r="D458" s="36"/>
    </row>
    <row r="459" ht="15">
      <c r="D459" s="36"/>
    </row>
    <row r="460" ht="15">
      <c r="D460" s="36"/>
    </row>
    <row r="461" ht="15">
      <c r="D461" s="36"/>
    </row>
    <row r="462" ht="15">
      <c r="D462" s="36"/>
    </row>
    <row r="463" ht="15">
      <c r="D463" s="36"/>
    </row>
    <row r="464" ht="15">
      <c r="D464" s="36"/>
    </row>
    <row r="465" ht="15">
      <c r="D465" s="36"/>
    </row>
    <row r="466" ht="15">
      <c r="D466" s="36"/>
    </row>
    <row r="467" ht="15">
      <c r="D467" s="36"/>
    </row>
    <row r="468" ht="15">
      <c r="D468" s="36"/>
    </row>
    <row r="469" ht="15">
      <c r="D469" s="36"/>
    </row>
    <row r="470" ht="15">
      <c r="D470" s="36"/>
    </row>
    <row r="471" ht="15">
      <c r="D471" s="36"/>
    </row>
    <row r="472" ht="15">
      <c r="D472" s="36"/>
    </row>
    <row r="473" ht="15">
      <c r="D473" s="36"/>
    </row>
    <row r="474" ht="15">
      <c r="D474" s="36"/>
    </row>
    <row r="475" ht="15">
      <c r="D475" s="36"/>
    </row>
    <row r="476" ht="15">
      <c r="D476" s="36"/>
    </row>
    <row r="477" ht="15">
      <c r="D477" s="36"/>
    </row>
    <row r="478" ht="15">
      <c r="D478" s="36"/>
    </row>
    <row r="479" ht="15">
      <c r="D479" s="36"/>
    </row>
    <row r="480" ht="15">
      <c r="D480" s="36"/>
    </row>
    <row r="481" ht="15">
      <c r="D481" s="36"/>
    </row>
    <row r="482" ht="15">
      <c r="D482" s="36"/>
    </row>
    <row r="483" ht="15">
      <c r="D483" s="36"/>
    </row>
    <row r="484" ht="15">
      <c r="D484" s="36"/>
    </row>
    <row r="485" ht="15">
      <c r="D485" s="36"/>
    </row>
    <row r="486" ht="15">
      <c r="D486" s="36"/>
    </row>
    <row r="487" ht="15">
      <c r="D487" s="36"/>
    </row>
    <row r="488" ht="15">
      <c r="D488" s="36"/>
    </row>
    <row r="489" ht="15">
      <c r="D489" s="36"/>
    </row>
    <row r="490" ht="15">
      <c r="D490" s="36"/>
    </row>
    <row r="491" ht="15">
      <c r="D491" s="36"/>
    </row>
    <row r="492" ht="15">
      <c r="D492" s="36"/>
    </row>
    <row r="493" ht="15">
      <c r="D493" s="36"/>
    </row>
    <row r="494" ht="15">
      <c r="D494" s="36"/>
    </row>
    <row r="495" ht="15">
      <c r="D495" s="36"/>
    </row>
    <row r="496" ht="15">
      <c r="D496" s="36"/>
    </row>
    <row r="497" ht="15">
      <c r="D497" s="36"/>
    </row>
    <row r="498" ht="15">
      <c r="D498" s="36"/>
    </row>
    <row r="499" ht="15">
      <c r="D499" s="36"/>
    </row>
    <row r="500" ht="15">
      <c r="D500" s="36"/>
    </row>
    <row r="501" ht="15">
      <c r="D501" s="36"/>
    </row>
    <row r="502" ht="15">
      <c r="D502" s="36"/>
    </row>
    <row r="503" ht="15">
      <c r="D503" s="36"/>
    </row>
    <row r="504" ht="15">
      <c r="D504" s="36"/>
    </row>
    <row r="505" ht="15">
      <c r="D505" s="36"/>
    </row>
    <row r="506" ht="15">
      <c r="D506" s="36"/>
    </row>
    <row r="507" ht="15">
      <c r="D507" s="36"/>
    </row>
    <row r="508" ht="15">
      <c r="D508" s="36"/>
    </row>
    <row r="509" ht="15">
      <c r="D509" s="36"/>
    </row>
    <row r="510" ht="15">
      <c r="D510" s="36"/>
    </row>
    <row r="511" ht="15">
      <c r="D511" s="36"/>
    </row>
    <row r="512" ht="15">
      <c r="D512" s="36"/>
    </row>
    <row r="513" ht="15">
      <c r="D513" s="36"/>
    </row>
    <row r="514" ht="15">
      <c r="D514" s="36"/>
    </row>
    <row r="515" ht="15">
      <c r="D515" s="36"/>
    </row>
    <row r="516" ht="15">
      <c r="D516" s="36"/>
    </row>
    <row r="517" ht="15">
      <c r="D517" s="36"/>
    </row>
    <row r="518" ht="15">
      <c r="D518" s="36"/>
    </row>
    <row r="519" ht="15">
      <c r="D519" s="36"/>
    </row>
    <row r="520" ht="15">
      <c r="D520" s="36"/>
    </row>
    <row r="521" ht="15">
      <c r="D521" s="36"/>
    </row>
    <row r="522" ht="15">
      <c r="D522" s="36"/>
    </row>
    <row r="523" ht="15">
      <c r="D523" s="36"/>
    </row>
    <row r="524" ht="15">
      <c r="D524" s="36"/>
    </row>
    <row r="525" ht="15">
      <c r="D525" s="36"/>
    </row>
    <row r="526" ht="15">
      <c r="D526" s="36"/>
    </row>
    <row r="527" ht="15">
      <c r="D527" s="36"/>
    </row>
    <row r="528" ht="15">
      <c r="D528" s="36"/>
    </row>
    <row r="529" ht="15">
      <c r="D529" s="36"/>
    </row>
    <row r="530" ht="15">
      <c r="D530" s="36"/>
    </row>
    <row r="531" ht="15">
      <c r="D531" s="36"/>
    </row>
    <row r="532" ht="15">
      <c r="D532" s="36"/>
    </row>
    <row r="533" ht="15">
      <c r="D533" s="36"/>
    </row>
    <row r="534" ht="15">
      <c r="D534" s="36"/>
    </row>
    <row r="535" ht="15">
      <c r="D535" s="36"/>
    </row>
    <row r="536" ht="15">
      <c r="D536" s="36"/>
    </row>
    <row r="537" ht="15">
      <c r="D537" s="36"/>
    </row>
    <row r="538" ht="15">
      <c r="D538" s="36"/>
    </row>
    <row r="539" ht="15">
      <c r="D539" s="36"/>
    </row>
    <row r="540" ht="15">
      <c r="D540" s="36"/>
    </row>
    <row r="541" ht="15">
      <c r="D541" s="36"/>
    </row>
    <row r="542" ht="15">
      <c r="D542" s="36"/>
    </row>
    <row r="543" ht="15">
      <c r="D543" s="36"/>
    </row>
    <row r="544" ht="15">
      <c r="D544" s="36"/>
    </row>
    <row r="545" ht="15">
      <c r="D545" s="36"/>
    </row>
    <row r="546" ht="15">
      <c r="D546" s="36"/>
    </row>
  </sheetData>
  <sheetProtection/>
  <mergeCells count="10">
    <mergeCell ref="A36:B36"/>
    <mergeCell ref="A37:B37"/>
    <mergeCell ref="A38:B38"/>
    <mergeCell ref="N5:O5"/>
    <mergeCell ref="A2:F2"/>
    <mergeCell ref="H2:K2"/>
    <mergeCell ref="A3:F3"/>
    <mergeCell ref="H4:K4"/>
    <mergeCell ref="A34:B34"/>
    <mergeCell ref="A35:B35"/>
  </mergeCells>
  <printOptions/>
  <pageMargins left="0.43" right="0.34" top="0.45" bottom="0.75" header="0.3" footer="0.3"/>
  <pageSetup horizontalDpi="600" verticalDpi="600" orientation="portrait" paperSize="9" r:id="rId2"/>
  <headerFooter>
    <oddHeader>&amp;L&amp;9Nom : ___________________________&amp;C&amp;9Date&amp;11 : _______________</oddHeader>
    <oddFooter>&amp;C&amp;8charivari.eklablog.com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6"/>
  <sheetViews>
    <sheetView showGridLines="0" zoomScalePageLayoutView="80" workbookViewId="0" topLeftCell="A1">
      <selection activeCell="A3" sqref="A3:F3"/>
    </sheetView>
  </sheetViews>
  <sheetFormatPr defaultColWidth="11.421875" defaultRowHeight="15"/>
  <cols>
    <col min="1" max="1" width="4.7109375" style="9" customWidth="1"/>
    <col min="2" max="2" width="27.28125" style="30" customWidth="1"/>
    <col min="3" max="3" width="3.421875" style="30" customWidth="1"/>
    <col min="4" max="4" width="5.00390625" style="37" customWidth="1"/>
    <col min="5" max="5" width="28.421875" style="30" customWidth="1"/>
    <col min="6" max="6" width="6.7109375" style="30" customWidth="1"/>
    <col min="7" max="7" width="1.28515625" style="30" customWidth="1"/>
    <col min="8" max="8" width="8.57421875" style="30" customWidth="1"/>
    <col min="9" max="9" width="1.1484375" style="30" hidden="1" customWidth="1"/>
    <col min="10" max="10" width="1.57421875" style="30" hidden="1" customWidth="1"/>
    <col min="11" max="11" width="8.8515625" style="30" customWidth="1"/>
    <col min="12" max="12" width="2.421875" style="31" hidden="1" customWidth="1"/>
    <col min="13" max="13" width="1.7109375" style="31" hidden="1" customWidth="1"/>
    <col min="14" max="14" width="6.28125" style="31" hidden="1" customWidth="1"/>
    <col min="15" max="15" width="7.28125" style="31" hidden="1" customWidth="1"/>
    <col min="16" max="16" width="5.57421875" style="30" hidden="1" customWidth="1"/>
    <col min="17" max="18" width="7.57421875" style="30" hidden="1" customWidth="1"/>
    <col min="19" max="16384" width="11.421875" style="30" customWidth="1"/>
  </cols>
  <sheetData>
    <row r="1" spans="1:14" ht="15">
      <c r="A1" s="48"/>
      <c r="B1" s="49"/>
      <c r="C1" s="49"/>
      <c r="D1" s="50"/>
      <c r="E1" s="49"/>
      <c r="F1" s="49"/>
      <c r="G1" s="49"/>
      <c r="L1" s="31">
        <f>ROUND(+N1*1000,0)</f>
        <v>295</v>
      </c>
      <c r="N1" s="30">
        <f ca="1">RAND()</f>
        <v>0.29483060801214855</v>
      </c>
    </row>
    <row r="2" spans="1:11" ht="27.75" customHeight="1">
      <c r="A2" s="68" t="str">
        <f>"Défi : 50 calculs en 5 minutes (série "&amp;L1&amp;")"</f>
        <v>Défi : 50 calculs en 5 minutes (série 295)</v>
      </c>
      <c r="B2" s="68"/>
      <c r="C2" s="68"/>
      <c r="D2" s="68"/>
      <c r="E2" s="68"/>
      <c r="F2" s="68"/>
      <c r="G2" s="51"/>
      <c r="H2" s="69" t="str">
        <f>"série "&amp;L1</f>
        <v>série 295</v>
      </c>
      <c r="I2" s="69"/>
      <c r="J2" s="69"/>
      <c r="K2" s="69"/>
    </row>
    <row r="3" spans="1:9" ht="15">
      <c r="A3" s="70"/>
      <c r="B3" s="70"/>
      <c r="C3" s="70"/>
      <c r="D3" s="70"/>
      <c r="E3" s="70"/>
      <c r="F3" s="71"/>
      <c r="G3" s="52"/>
      <c r="H3" s="41"/>
      <c r="I3" s="41"/>
    </row>
    <row r="4" spans="1:15" ht="15">
      <c r="A4" s="53"/>
      <c r="B4" s="54"/>
      <c r="C4" s="54"/>
      <c r="D4" s="55"/>
      <c r="E4" s="54"/>
      <c r="F4" s="54"/>
      <c r="G4" s="52"/>
      <c r="H4" s="72" t="s">
        <v>4</v>
      </c>
      <c r="I4" s="72"/>
      <c r="J4" s="72"/>
      <c r="K4" s="72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73" t="s">
        <v>0</v>
      </c>
      <c r="O5" s="73"/>
      <c r="Q5" s="56" t="s">
        <v>1</v>
      </c>
      <c r="R5" s="31"/>
    </row>
    <row r="6" spans="1:18" ht="22.5" customHeight="1">
      <c r="A6" s="14">
        <v>1</v>
      </c>
      <c r="B6" s="38" t="str">
        <f>+N6&amp;" x 20 = ____"</f>
        <v>7 x 20 = ____</v>
      </c>
      <c r="C6" s="39"/>
      <c r="D6" s="22">
        <v>26</v>
      </c>
      <c r="E6" s="38" t="str">
        <f>+Q6&amp;" x 25 = ____"</f>
        <v>9 x 25 = ____</v>
      </c>
      <c r="F6" s="38"/>
      <c r="G6" s="44"/>
      <c r="H6" s="59">
        <f>+N6*20</f>
        <v>140</v>
      </c>
      <c r="I6" s="60"/>
      <c r="J6" s="60"/>
      <c r="K6" s="59">
        <f>+Q6*25</f>
        <v>225</v>
      </c>
      <c r="L6" s="61"/>
      <c r="M6" s="61"/>
      <c r="N6" s="58">
        <f ca="1">_XLL.ALEA.ENTRE.BORNES(2,9)</f>
        <v>7</v>
      </c>
      <c r="O6" s="58"/>
      <c r="P6" s="61"/>
      <c r="Q6" s="58">
        <f>+$N$7+2</f>
        <v>9</v>
      </c>
      <c r="R6" s="58"/>
    </row>
    <row r="7" spans="1:18" ht="22.5" customHeight="1">
      <c r="A7" s="14">
        <v>2</v>
      </c>
      <c r="B7" s="38" t="str">
        <f>+N7&amp;" x 25 = ____"</f>
        <v>7 x 25 = ____</v>
      </c>
      <c r="C7" s="39"/>
      <c r="D7" s="22">
        <v>27</v>
      </c>
      <c r="E7" s="38" t="str">
        <f>Q7&amp;" - "&amp;R7&amp;" = ____"</f>
        <v>143 - 100 = ____</v>
      </c>
      <c r="F7" s="38"/>
      <c r="G7" s="44"/>
      <c r="H7" s="59">
        <f>+N7*25</f>
        <v>175</v>
      </c>
      <c r="I7" s="60"/>
      <c r="J7" s="60"/>
      <c r="K7" s="59">
        <f>+Q7-R7</f>
        <v>43</v>
      </c>
      <c r="L7" s="61"/>
      <c r="M7" s="61"/>
      <c r="N7" s="58">
        <f ca="1">_XLL.ALEA.ENTRE.BORNES(5,7)</f>
        <v>7</v>
      </c>
      <c r="O7" s="58"/>
      <c r="P7" s="61"/>
      <c r="Q7" s="58">
        <f ca="1">_XLL.ALEA.ENTRE.BORNES(100,1999)</f>
        <v>143</v>
      </c>
      <c r="R7" s="58">
        <f ca="1">_XLL.ALEA.ENTRE.BORNES(1,MIN(INT(Q7/100),9))*100</f>
        <v>100</v>
      </c>
    </row>
    <row r="8" spans="1:18" ht="22.5" customHeight="1">
      <c r="A8" s="14">
        <v>3</v>
      </c>
      <c r="B8" s="38" t="str">
        <f>N8&amp;" - "&amp;O8&amp;" = ____"</f>
        <v>210 - 200 = ____</v>
      </c>
      <c r="C8" s="39"/>
      <c r="D8" s="22">
        <v>28</v>
      </c>
      <c r="E8" s="38" t="str">
        <f>Q8&amp;" : "&amp;R8&amp;" ?  q =_____, r =___"</f>
        <v>51 : 6 ?  q =_____, r =___</v>
      </c>
      <c r="F8" s="38"/>
      <c r="G8" s="44"/>
      <c r="H8" s="59">
        <f>+N8-O8</f>
        <v>10</v>
      </c>
      <c r="I8" s="60"/>
      <c r="J8" s="60"/>
      <c r="K8" s="59" t="str">
        <f>"q: "&amp;INT(Q8/R8)&amp;" r: "&amp;(Q8-R8*INT(Q8/R8))</f>
        <v>q: 8 r: 3</v>
      </c>
      <c r="L8" s="61"/>
      <c r="M8" s="61"/>
      <c r="N8" s="58">
        <f ca="1">_XLL.ALEA.ENTRE.BORNES(100,1999)</f>
        <v>210</v>
      </c>
      <c r="O8" s="58">
        <f ca="1">_XLL.ALEA.ENTRE.BORNES(1,MIN(INT(N8/100),9))*100</f>
        <v>200</v>
      </c>
      <c r="P8" s="61"/>
      <c r="Q8" s="58">
        <f ca="1">+R8*_XLL.ALEA.ENTRE.BORNES(2,9)+_XLL.ALEA.ENTRE.BORNES(1,R8-1)</f>
        <v>51</v>
      </c>
      <c r="R8" s="58">
        <f ca="1">_XLL.ALEA.ENTRE.BORNES(2,9)</f>
        <v>6</v>
      </c>
    </row>
    <row r="9" spans="1:18" ht="22.5" customHeight="1">
      <c r="A9" s="14">
        <v>4</v>
      </c>
      <c r="B9" s="38" t="str">
        <f>N9&amp;" : "&amp;O9&amp;" ?  q =_____, r =___"</f>
        <v>52 : 9 ?  q =_____, r =___</v>
      </c>
      <c r="C9" s="39"/>
      <c r="D9" s="22">
        <v>29</v>
      </c>
      <c r="E9" s="38" t="str">
        <f>"La moitié de "&amp;Q9+R9&amp;" est : ____"</f>
        <v>La moitié de 220 est : ____</v>
      </c>
      <c r="F9" s="38"/>
      <c r="G9" s="44"/>
      <c r="H9" s="59" t="str">
        <f>"q: "&amp;INT(N9/O9)&amp;" r: "&amp;(N9-O9*INT(N9/O9))</f>
        <v>q: 5 r: 7</v>
      </c>
      <c r="I9" s="60"/>
      <c r="J9" s="60"/>
      <c r="K9" s="59">
        <f>+(Q9+R9)/2</f>
        <v>110</v>
      </c>
      <c r="L9" s="61"/>
      <c r="M9" s="61"/>
      <c r="N9" s="58">
        <f ca="1">+O9*_XLL.ALEA.ENTRE.BORNES(2,9)+_XLL.ALEA.ENTRE.BORNES(1,O9-1)</f>
        <v>52</v>
      </c>
      <c r="O9" s="58">
        <f ca="1">_XLL.ALEA.ENTRE.BORNES(2,9)</f>
        <v>9</v>
      </c>
      <c r="P9" s="61"/>
      <c r="Q9" s="58">
        <f ca="1">_XLL.ALEA.ENTRE.BORNES(7,99)*10</f>
        <v>220</v>
      </c>
      <c r="R9" s="58"/>
    </row>
    <row r="10" spans="1:18" ht="22.5" customHeight="1">
      <c r="A10" s="14">
        <v>5</v>
      </c>
      <c r="B10" s="38" t="str">
        <f>"La moitié de "&amp;N10+O10&amp;" est : ____"</f>
        <v>La moitié de 360 est : ____</v>
      </c>
      <c r="C10" s="39"/>
      <c r="D10" s="22">
        <v>30</v>
      </c>
      <c r="E10" s="38" t="str">
        <f>Q10&amp;" - "&amp;R10&amp;" = ____"</f>
        <v>145 - 53 = ____</v>
      </c>
      <c r="F10" s="38"/>
      <c r="G10" s="44"/>
      <c r="H10" s="59">
        <f>+(N10+O10)/2</f>
        <v>180</v>
      </c>
      <c r="I10" s="60"/>
      <c r="J10" s="60"/>
      <c r="K10" s="59">
        <f>+Q10-R10</f>
        <v>92</v>
      </c>
      <c r="L10" s="61"/>
      <c r="M10" s="61"/>
      <c r="N10" s="58">
        <f ca="1">_XLL.ALEA.ENTRE.BORNES(7,99)*10</f>
        <v>360</v>
      </c>
      <c r="O10" s="58"/>
      <c r="P10" s="61"/>
      <c r="Q10" s="58">
        <f ca="1">_XLL.ALEA.ENTRE.BORNES(91,199)</f>
        <v>145</v>
      </c>
      <c r="R10" s="58">
        <f ca="1">_XLL.ALEA.ENTRE.BORNES(11,MIN(Q10,99))</f>
        <v>53</v>
      </c>
    </row>
    <row r="11" spans="1:18" ht="22.5" customHeight="1">
      <c r="A11" s="14">
        <v>6</v>
      </c>
      <c r="B11" s="38" t="str">
        <f>N11&amp;" - "&amp;O11&amp;" = ____"</f>
        <v>117 - 83 = ____</v>
      </c>
      <c r="C11" s="39"/>
      <c r="D11" s="22">
        <v>31</v>
      </c>
      <c r="E11" s="38" t="str">
        <f>+Q11&amp;" x 20 = ____"</f>
        <v>21 x 20 = ____</v>
      </c>
      <c r="F11" s="38"/>
      <c r="G11" s="44"/>
      <c r="H11" s="59">
        <f>+N11-O11</f>
        <v>34</v>
      </c>
      <c r="I11" s="59"/>
      <c r="J11" s="59"/>
      <c r="K11" s="59">
        <f>+Q11*20</f>
        <v>420</v>
      </c>
      <c r="L11" s="61"/>
      <c r="M11" s="61"/>
      <c r="N11" s="58">
        <f ca="1">_XLL.ALEA.ENTRE.BORNES(80,199)</f>
        <v>117</v>
      </c>
      <c r="O11" s="58">
        <f ca="1">_XLL.ALEA.ENTRE.BORNES(11,MIN(N11,99))</f>
        <v>83</v>
      </c>
      <c r="P11" s="61"/>
      <c r="Q11" s="58">
        <f>+$N$12+11</f>
        <v>21</v>
      </c>
      <c r="R11" s="58"/>
    </row>
    <row r="12" spans="1:18" ht="22.5" customHeight="1">
      <c r="A12" s="14">
        <v>7</v>
      </c>
      <c r="B12" s="38" t="str">
        <f>+N12&amp;" x 20 = ____"</f>
        <v>10 x 20 = ____</v>
      </c>
      <c r="C12" s="39"/>
      <c r="D12" s="22">
        <v>32</v>
      </c>
      <c r="E12" s="38" t="str">
        <f>+Q12&amp;" x 25 = ____"</f>
        <v>6 x 25 = ____</v>
      </c>
      <c r="F12" s="38"/>
      <c r="G12" s="44"/>
      <c r="H12" s="59">
        <f>+N12*20</f>
        <v>200</v>
      </c>
      <c r="I12" s="60"/>
      <c r="J12" s="60"/>
      <c r="K12" s="59">
        <f>+Q12*25</f>
        <v>150</v>
      </c>
      <c r="L12" s="61"/>
      <c r="M12" s="61"/>
      <c r="N12" s="58">
        <f ca="1">_XLL.ALEA.ENTRE.BORNES(9,20)</f>
        <v>10</v>
      </c>
      <c r="O12" s="58"/>
      <c r="P12" s="61"/>
      <c r="Q12" s="58">
        <f>+$N$7-1</f>
        <v>6</v>
      </c>
      <c r="R12" s="58"/>
    </row>
    <row r="13" spans="1:18" ht="22.5" customHeight="1">
      <c r="A13" s="14">
        <v>8</v>
      </c>
      <c r="B13" s="38" t="str">
        <f>+N13&amp;" x 25 = ____"</f>
        <v>4 x 25 = ____</v>
      </c>
      <c r="C13" s="39"/>
      <c r="D13" s="22">
        <v>33</v>
      </c>
      <c r="E13" s="38" t="str">
        <f>Q13&amp;" - "&amp;R13&amp;" = ____"</f>
        <v>333 - 70 = ____</v>
      </c>
      <c r="F13" s="38"/>
      <c r="G13" s="44"/>
      <c r="H13" s="59">
        <f>+N13*25</f>
        <v>100</v>
      </c>
      <c r="I13" s="60"/>
      <c r="J13" s="60"/>
      <c r="K13" s="59">
        <f>+Q13-R13</f>
        <v>263</v>
      </c>
      <c r="L13" s="61"/>
      <c r="M13" s="61"/>
      <c r="N13" s="58">
        <f>+$N$7-3</f>
        <v>4</v>
      </c>
      <c r="O13" s="58"/>
      <c r="P13" s="61"/>
      <c r="Q13" s="58">
        <f ca="1">_XLL.ALEA.ENTRE.BORNES(100,999)</f>
        <v>333</v>
      </c>
      <c r="R13" s="58">
        <f ca="1">_XLL.ALEA.ENTRE.BORNES(1,9)*10</f>
        <v>70</v>
      </c>
    </row>
    <row r="14" spans="1:18" ht="22.5" customHeight="1">
      <c r="A14" s="14">
        <v>9</v>
      </c>
      <c r="B14" s="38" t="str">
        <f>N14&amp;" - "&amp;O14&amp;" = ____"</f>
        <v>880 - 70 = ____</v>
      </c>
      <c r="C14" s="39"/>
      <c r="D14" s="22">
        <v>34</v>
      </c>
      <c r="E14" s="38" t="str">
        <f>Q14&amp;" : "&amp;R14&amp;" ?  q =_____, r =___"</f>
        <v>38 : 7 ?  q =_____, r =___</v>
      </c>
      <c r="F14" s="38"/>
      <c r="G14" s="44"/>
      <c r="H14" s="59">
        <f>+N14-O14</f>
        <v>810</v>
      </c>
      <c r="I14" s="60"/>
      <c r="J14" s="60"/>
      <c r="K14" s="59" t="str">
        <f>"q: "&amp;INT(Q14/R14)&amp;" r: "&amp;(Q14-R14*INT(Q14/R14))</f>
        <v>q: 5 r: 3</v>
      </c>
      <c r="L14" s="61"/>
      <c r="M14" s="61"/>
      <c r="N14" s="58">
        <f ca="1">_XLL.ALEA.ENTRE.BORNES(100,999)</f>
        <v>880</v>
      </c>
      <c r="O14" s="58">
        <f ca="1">_XLL.ALEA.ENTRE.BORNES(1,9)*10</f>
        <v>70</v>
      </c>
      <c r="P14" s="61"/>
      <c r="Q14" s="58">
        <f ca="1">+R14*_XLL.ALEA.ENTRE.BORNES(2,9)+_XLL.ALEA.ENTRE.BORNES(1,R14-1)</f>
        <v>38</v>
      </c>
      <c r="R14" s="58">
        <f ca="1">_XLL.ALEA.ENTRE.BORNES(2,9)</f>
        <v>7</v>
      </c>
    </row>
    <row r="15" spans="1:18" ht="22.5" customHeight="1">
      <c r="A15" s="14">
        <v>10</v>
      </c>
      <c r="B15" s="38" t="str">
        <f>N15&amp;" : "&amp;O15&amp;" ?  q =_____, r =___"</f>
        <v>60 : 8 ?  q =_____, r =___</v>
      </c>
      <c r="C15" s="39"/>
      <c r="D15" s="22">
        <v>35</v>
      </c>
      <c r="E15" s="38" t="str">
        <f>"La moitié de "&amp;Q15+R15&amp;" est : ____"</f>
        <v>La moitié de 290 est : ____</v>
      </c>
      <c r="F15" s="38"/>
      <c r="G15" s="44"/>
      <c r="H15" s="59" t="str">
        <f>"q: "&amp;INT(N15/O15)&amp;" r: "&amp;(N15-O15*INT(N15/O15))</f>
        <v>q: 7 r: 4</v>
      </c>
      <c r="I15" s="60"/>
      <c r="J15" s="60"/>
      <c r="K15" s="59">
        <f>+(Q15+R15)/2</f>
        <v>145</v>
      </c>
      <c r="L15" s="61"/>
      <c r="M15" s="61"/>
      <c r="N15" s="58">
        <f ca="1">+O15*_XLL.ALEA.ENTRE.BORNES(2,9)+_XLL.ALEA.ENTRE.BORNES(1,O15-1)</f>
        <v>60</v>
      </c>
      <c r="O15" s="58">
        <f ca="1">_XLL.ALEA.ENTRE.BORNES(2,9)</f>
        <v>8</v>
      </c>
      <c r="P15" s="61"/>
      <c r="Q15" s="58">
        <f ca="1">_XLL.ALEA.ENTRE.BORNES(7,99)*10</f>
        <v>290</v>
      </c>
      <c r="R15" s="58"/>
    </row>
    <row r="16" spans="1:18" ht="22.5" customHeight="1">
      <c r="A16" s="14">
        <v>11</v>
      </c>
      <c r="B16" s="38" t="str">
        <f>"La moitié de "&amp;N16+O16&amp;" est : ____"</f>
        <v>La moitié de 220 est : ____</v>
      </c>
      <c r="C16" s="39"/>
      <c r="D16" s="22">
        <v>36</v>
      </c>
      <c r="E16" s="38" t="str">
        <f>Q16&amp;" - "&amp;R16&amp;" = ____"</f>
        <v>96 - 33 = ____</v>
      </c>
      <c r="F16" s="38"/>
      <c r="G16" s="44"/>
      <c r="H16" s="59">
        <f>+(N16+O16)/2</f>
        <v>110</v>
      </c>
      <c r="I16" s="60"/>
      <c r="J16" s="60"/>
      <c r="K16" s="59">
        <f>+Q16-R16</f>
        <v>63</v>
      </c>
      <c r="L16" s="61"/>
      <c r="M16" s="61"/>
      <c r="N16" s="58">
        <f ca="1">_XLL.ALEA.ENTRE.BORNES(7,99)*10</f>
        <v>220</v>
      </c>
      <c r="O16" s="58"/>
      <c r="P16" s="61"/>
      <c r="Q16" s="58">
        <f ca="1">_XLL.ALEA.ENTRE.BORNES(91,199)</f>
        <v>96</v>
      </c>
      <c r="R16" s="58">
        <f ca="1">_XLL.ALEA.ENTRE.BORNES(11,MIN(Q16,99))</f>
        <v>33</v>
      </c>
    </row>
    <row r="17" spans="1:18" ht="22.5" customHeight="1">
      <c r="A17" s="14">
        <v>12</v>
      </c>
      <c r="B17" s="38" t="str">
        <f>N17&amp;" - "&amp;O17&amp;" = ____"</f>
        <v>121 - 48 = ____</v>
      </c>
      <c r="C17" s="39"/>
      <c r="D17" s="22">
        <v>37</v>
      </c>
      <c r="E17" s="38" t="str">
        <f>+Q17&amp;" x 20 = ____"</f>
        <v>19 x 20 = ____</v>
      </c>
      <c r="F17" s="38"/>
      <c r="G17" s="44"/>
      <c r="H17" s="59">
        <f>+N17-O17</f>
        <v>73</v>
      </c>
      <c r="I17" s="60"/>
      <c r="J17" s="60"/>
      <c r="K17" s="59">
        <f>+Q17*20</f>
        <v>380</v>
      </c>
      <c r="L17" s="61"/>
      <c r="M17" s="61"/>
      <c r="N17" s="58">
        <f ca="1">_XLL.ALEA.ENTRE.BORNES(80,199)</f>
        <v>121</v>
      </c>
      <c r="O17" s="58">
        <f ca="1">_XLL.ALEA.ENTRE.BORNES(11,MIN(N17,99))</f>
        <v>48</v>
      </c>
      <c r="P17" s="61"/>
      <c r="Q17" s="58">
        <f>+$N$12+9</f>
        <v>19</v>
      </c>
      <c r="R17" s="58"/>
    </row>
    <row r="18" spans="1:18" ht="22.5" customHeight="1">
      <c r="A18" s="14">
        <v>13</v>
      </c>
      <c r="B18" s="38" t="str">
        <f>+N18&amp;" x 20 = ____"</f>
        <v>14 x 20 = ____</v>
      </c>
      <c r="C18" s="39"/>
      <c r="D18" s="22">
        <v>38</v>
      </c>
      <c r="E18" s="38" t="str">
        <f>+Q18&amp;" x 25 = ____"</f>
        <v>8 x 25 = ____</v>
      </c>
      <c r="F18" s="38"/>
      <c r="G18" s="44"/>
      <c r="H18" s="59">
        <f>+N18*20</f>
        <v>280</v>
      </c>
      <c r="I18" s="60"/>
      <c r="J18" s="60"/>
      <c r="K18" s="59">
        <f>+Q18*25</f>
        <v>200</v>
      </c>
      <c r="L18" s="61"/>
      <c r="M18" s="61"/>
      <c r="N18" s="58">
        <f>+$N$12+4</f>
        <v>14</v>
      </c>
      <c r="O18" s="58"/>
      <c r="P18" s="61"/>
      <c r="Q18" s="58">
        <f>+$N$7+1</f>
        <v>8</v>
      </c>
      <c r="R18" s="58"/>
    </row>
    <row r="19" spans="1:18" ht="22.5" customHeight="1">
      <c r="A19" s="14">
        <v>14</v>
      </c>
      <c r="B19" s="38" t="str">
        <f>+N19&amp;" x 25 = ____"</f>
        <v>10 x 25 = ____</v>
      </c>
      <c r="C19" s="39"/>
      <c r="D19" s="22">
        <v>39</v>
      </c>
      <c r="E19" s="38" t="str">
        <f>Q19&amp;" - "&amp;R19&amp;" = ____"</f>
        <v>869 - 400 = ____</v>
      </c>
      <c r="F19" s="38"/>
      <c r="G19" s="44"/>
      <c r="H19" s="59">
        <f>+N19*25</f>
        <v>250</v>
      </c>
      <c r="I19" s="60"/>
      <c r="J19" s="60"/>
      <c r="K19" s="59">
        <f>+Q19-R19</f>
        <v>469</v>
      </c>
      <c r="L19" s="61"/>
      <c r="M19" s="61"/>
      <c r="N19" s="58">
        <f>+$N$7+3</f>
        <v>10</v>
      </c>
      <c r="O19" s="58"/>
      <c r="P19" s="61"/>
      <c r="Q19" s="58">
        <f ca="1">_XLL.ALEA.ENTRE.BORNES(100,1999)</f>
        <v>869</v>
      </c>
      <c r="R19" s="58">
        <f ca="1">_XLL.ALEA.ENTRE.BORNES(1,MIN(INT(Q19/100),9))*100</f>
        <v>400</v>
      </c>
    </row>
    <row r="20" spans="1:18" ht="22.5" customHeight="1">
      <c r="A20" s="14">
        <v>15</v>
      </c>
      <c r="B20" s="38" t="str">
        <f>N20&amp;" - "&amp;O20&amp;" = ____"</f>
        <v>1390 - 600 = ____</v>
      </c>
      <c r="C20" s="39"/>
      <c r="D20" s="22">
        <v>40</v>
      </c>
      <c r="E20" s="38" t="str">
        <f>Q20&amp;" : "&amp;R20&amp;" ?  q =_____, r =___"</f>
        <v>10 : 3 ?  q =_____, r =___</v>
      </c>
      <c r="F20" s="38"/>
      <c r="G20" s="44"/>
      <c r="H20" s="59">
        <f>+N20-O20</f>
        <v>790</v>
      </c>
      <c r="I20" s="60"/>
      <c r="J20" s="60"/>
      <c r="K20" s="59" t="str">
        <f>"q: "&amp;INT(Q20/R20)&amp;" r: "&amp;(Q20-R20*INT(Q20/R20))</f>
        <v>q: 3 r: 1</v>
      </c>
      <c r="L20" s="61"/>
      <c r="M20" s="61"/>
      <c r="N20" s="58">
        <f ca="1">_XLL.ALEA.ENTRE.BORNES(100,1999)</f>
        <v>1390</v>
      </c>
      <c r="O20" s="58">
        <f ca="1">_XLL.ALEA.ENTRE.BORNES(1,MIN(INT(N20/100),9))*100</f>
        <v>600</v>
      </c>
      <c r="P20" s="61"/>
      <c r="Q20" s="58">
        <f ca="1">+R20*_XLL.ALEA.ENTRE.BORNES(2,9)+_XLL.ALEA.ENTRE.BORNES(1,R20-1)</f>
        <v>10</v>
      </c>
      <c r="R20" s="58">
        <f ca="1">_XLL.ALEA.ENTRE.BORNES(2,9)</f>
        <v>3</v>
      </c>
    </row>
    <row r="21" spans="1:18" ht="22.5" customHeight="1">
      <c r="A21" s="14">
        <v>16</v>
      </c>
      <c r="B21" s="38" t="str">
        <f>N21&amp;" : "&amp;O21&amp;" ?  q =_____, r =___"</f>
        <v>33 : 5 ?  q =_____, r =___</v>
      </c>
      <c r="C21" s="39"/>
      <c r="D21" s="22">
        <v>41</v>
      </c>
      <c r="E21" s="38" t="str">
        <f>"La moitié de "&amp;Q21+R21&amp;" est : ____"</f>
        <v>La moitié de 610 est : ____</v>
      </c>
      <c r="F21" s="38"/>
      <c r="G21" s="44"/>
      <c r="H21" s="59" t="str">
        <f>"q: "&amp;INT(N21/O21)&amp;" r: "&amp;(N21-O21*INT(N21/O21))</f>
        <v>q: 6 r: 3</v>
      </c>
      <c r="I21" s="60"/>
      <c r="J21" s="60"/>
      <c r="K21" s="59">
        <f>+(Q21+R21)/2</f>
        <v>305</v>
      </c>
      <c r="L21" s="61"/>
      <c r="M21" s="61"/>
      <c r="N21" s="58">
        <f ca="1">+O21*_XLL.ALEA.ENTRE.BORNES(2,9)+_XLL.ALEA.ENTRE.BORNES(1,O21-1)</f>
        <v>33</v>
      </c>
      <c r="O21" s="58">
        <f ca="1">_XLL.ALEA.ENTRE.BORNES(2,9)</f>
        <v>5</v>
      </c>
      <c r="P21" s="61"/>
      <c r="Q21" s="58">
        <f ca="1">_XLL.ALEA.ENTRE.BORNES(7,99)*10</f>
        <v>610</v>
      </c>
      <c r="R21" s="58"/>
    </row>
    <row r="22" spans="1:18" ht="22.5" customHeight="1">
      <c r="A22" s="14">
        <v>17</v>
      </c>
      <c r="B22" s="38" t="str">
        <f>"La moitié de "&amp;N22+O22&amp;" est : ____"</f>
        <v>La moitié de 390 est : ____</v>
      </c>
      <c r="C22" s="39"/>
      <c r="D22" s="22">
        <v>42</v>
      </c>
      <c r="E22" s="38" t="str">
        <f>Q22&amp;" - "&amp;R22&amp;" = ____"</f>
        <v>172 - 52 = ____</v>
      </c>
      <c r="F22" s="38"/>
      <c r="G22" s="44"/>
      <c r="H22" s="59">
        <f>+(N22+O22)/2</f>
        <v>195</v>
      </c>
      <c r="I22" s="60"/>
      <c r="J22" s="60"/>
      <c r="K22" s="59">
        <f>+Q22-R22</f>
        <v>120</v>
      </c>
      <c r="L22" s="61"/>
      <c r="M22" s="61"/>
      <c r="N22" s="58">
        <f ca="1">_XLL.ALEA.ENTRE.BORNES(7,99)*10</f>
        <v>390</v>
      </c>
      <c r="O22" s="58"/>
      <c r="P22" s="61"/>
      <c r="Q22" s="58">
        <f ca="1">_XLL.ALEA.ENTRE.BORNES(91,199)</f>
        <v>172</v>
      </c>
      <c r="R22" s="58">
        <f ca="1">_XLL.ALEA.ENTRE.BORNES(11,MIN(Q22,99))</f>
        <v>52</v>
      </c>
    </row>
    <row r="23" spans="1:18" ht="22.5" customHeight="1">
      <c r="A23" s="14">
        <v>18</v>
      </c>
      <c r="B23" s="38" t="str">
        <f>N23&amp;" - "&amp;O23&amp;" = ____"</f>
        <v>85 - 50 = ____</v>
      </c>
      <c r="C23" s="39"/>
      <c r="D23" s="22">
        <v>43</v>
      </c>
      <c r="E23" s="38" t="str">
        <f>+Q23&amp;" x 20 = ____"</f>
        <v>25 x 20 = ____</v>
      </c>
      <c r="F23" s="38"/>
      <c r="G23" s="44"/>
      <c r="H23" s="59">
        <f>+N23-O23</f>
        <v>35</v>
      </c>
      <c r="I23" s="60"/>
      <c r="J23" s="60"/>
      <c r="K23" s="59">
        <f>+Q23*20</f>
        <v>500</v>
      </c>
      <c r="L23" s="61"/>
      <c r="M23" s="61"/>
      <c r="N23" s="58">
        <f ca="1">_XLL.ALEA.ENTRE.BORNES(80,199)</f>
        <v>85</v>
      </c>
      <c r="O23" s="58">
        <f ca="1">_XLL.ALEA.ENTRE.BORNES(11,MIN(N23,99))</f>
        <v>50</v>
      </c>
      <c r="P23" s="61"/>
      <c r="Q23" s="58">
        <f>+$N$12+15</f>
        <v>25</v>
      </c>
      <c r="R23" s="58"/>
    </row>
    <row r="24" spans="1:18" ht="22.5" customHeight="1">
      <c r="A24" s="14">
        <v>19</v>
      </c>
      <c r="B24" s="38" t="str">
        <f>+N24&amp;" x 20 = ____"</f>
        <v>19 x 20 = ____</v>
      </c>
      <c r="C24" s="39"/>
      <c r="D24" s="22">
        <v>44</v>
      </c>
      <c r="E24" s="38" t="str">
        <f>+Q24&amp;" x 25 = ____"</f>
        <v>5 x 25 = ____</v>
      </c>
      <c r="F24" s="38"/>
      <c r="G24" s="44"/>
      <c r="H24" s="59">
        <f>+N24*20</f>
        <v>380</v>
      </c>
      <c r="I24" s="60"/>
      <c r="J24" s="60"/>
      <c r="K24" s="59">
        <f>+Q24*25</f>
        <v>125</v>
      </c>
      <c r="L24" s="61"/>
      <c r="M24" s="61"/>
      <c r="N24" s="58">
        <f>+$N$12+9</f>
        <v>19</v>
      </c>
      <c r="O24" s="58"/>
      <c r="P24" s="61"/>
      <c r="Q24" s="58">
        <f>+$N$7-2</f>
        <v>5</v>
      </c>
      <c r="R24" s="58"/>
    </row>
    <row r="25" spans="1:18" ht="22.5" customHeight="1">
      <c r="A25" s="14">
        <v>20</v>
      </c>
      <c r="B25" s="38" t="str">
        <f>+N25&amp;" x 25 = ____"</f>
        <v>2 x 25 = ____</v>
      </c>
      <c r="C25" s="39"/>
      <c r="D25" s="22">
        <v>45</v>
      </c>
      <c r="E25" s="38" t="str">
        <f>Q25&amp;" - "&amp;R25&amp;" = ____"</f>
        <v>915 - 60 = ____</v>
      </c>
      <c r="F25" s="38"/>
      <c r="G25" s="44"/>
      <c r="H25" s="59">
        <f>+N25*25</f>
        <v>50</v>
      </c>
      <c r="I25" s="60"/>
      <c r="J25" s="60"/>
      <c r="K25" s="59">
        <f>+Q25-R25</f>
        <v>855</v>
      </c>
      <c r="L25" s="61"/>
      <c r="M25" s="61"/>
      <c r="N25" s="58">
        <f>+$N$7-5</f>
        <v>2</v>
      </c>
      <c r="O25" s="58">
        <f ca="1">_XLL.ALEA.ENTRE.BORNES(6,9)</f>
        <v>7</v>
      </c>
      <c r="P25" s="61"/>
      <c r="Q25" s="58">
        <f ca="1">_XLL.ALEA.ENTRE.BORNES(100,999)</f>
        <v>915</v>
      </c>
      <c r="R25" s="58">
        <f ca="1">_XLL.ALEA.ENTRE.BORNES(1,9)*10</f>
        <v>60</v>
      </c>
    </row>
    <row r="26" spans="1:18" ht="22.5" customHeight="1">
      <c r="A26" s="14">
        <v>21</v>
      </c>
      <c r="B26" s="38" t="str">
        <f>N26&amp;" - "&amp;O26&amp;" = ____"</f>
        <v>346 - 90 = ____</v>
      </c>
      <c r="C26" s="39"/>
      <c r="D26" s="22">
        <v>46</v>
      </c>
      <c r="E26" s="38" t="str">
        <f>Q26&amp;" : "&amp;R26&amp;" ?  q =_____, r =___"</f>
        <v>17 : 2 ?  q =_____, r =___</v>
      </c>
      <c r="F26" s="40"/>
      <c r="G26" s="45"/>
      <c r="H26" s="59">
        <f>+N26-O26</f>
        <v>256</v>
      </c>
      <c r="I26" s="60"/>
      <c r="J26" s="60"/>
      <c r="K26" s="59" t="str">
        <f>"q: "&amp;INT(Q26/R26)&amp;" r: "&amp;(Q26-R26*INT(Q26/R26))</f>
        <v>q: 8 r: 1</v>
      </c>
      <c r="L26" s="61"/>
      <c r="M26" s="61"/>
      <c r="N26" s="58">
        <f ca="1">_XLL.ALEA.ENTRE.BORNES(100,999)</f>
        <v>346</v>
      </c>
      <c r="O26" s="58">
        <f ca="1">_XLL.ALEA.ENTRE.BORNES(1,9)*10</f>
        <v>90</v>
      </c>
      <c r="P26" s="61"/>
      <c r="Q26" s="58">
        <f ca="1">+R26*_XLL.ALEA.ENTRE.BORNES(2,9)+_XLL.ALEA.ENTRE.BORNES(1,R26-1)</f>
        <v>17</v>
      </c>
      <c r="R26" s="58">
        <f ca="1">_XLL.ALEA.ENTRE.BORNES(2,9)</f>
        <v>2</v>
      </c>
    </row>
    <row r="27" spans="1:18" ht="22.5" customHeight="1">
      <c r="A27" s="14">
        <v>22</v>
      </c>
      <c r="B27" s="38" t="str">
        <f>N27&amp;" : "&amp;O27&amp;" ?  q =_____, r =___"</f>
        <v>29 : 5 ?  q =_____, r =___</v>
      </c>
      <c r="C27" s="39"/>
      <c r="D27" s="22">
        <v>47</v>
      </c>
      <c r="E27" s="38" t="str">
        <f>"La moitié de "&amp;Q27+R27&amp;" est : ____"</f>
        <v>La moitié de 300 est : ____</v>
      </c>
      <c r="F27" s="40"/>
      <c r="G27" s="45"/>
      <c r="H27" s="59" t="str">
        <f>"q: "&amp;INT(N27/O27)&amp;" r: "&amp;(N27-O27*INT(N27/O27))</f>
        <v>q: 5 r: 4</v>
      </c>
      <c r="I27" s="60"/>
      <c r="J27" s="60"/>
      <c r="K27" s="59">
        <f>+(Q27+R27)/2</f>
        <v>150</v>
      </c>
      <c r="L27" s="61"/>
      <c r="M27" s="61"/>
      <c r="N27" s="58">
        <f ca="1">+O27*_XLL.ALEA.ENTRE.BORNES(2,9)+_XLL.ALEA.ENTRE.BORNES(1,O27-1)</f>
        <v>29</v>
      </c>
      <c r="O27" s="58">
        <f ca="1">_XLL.ALEA.ENTRE.BORNES(2,9)</f>
        <v>5</v>
      </c>
      <c r="P27" s="61"/>
      <c r="Q27" s="58">
        <f ca="1">_XLL.ALEA.ENTRE.BORNES(7,99)*10</f>
        <v>300</v>
      </c>
      <c r="R27" s="58"/>
    </row>
    <row r="28" spans="1:18" ht="22.5" customHeight="1">
      <c r="A28" s="14">
        <v>23</v>
      </c>
      <c r="B28" s="38" t="str">
        <f>"La moitié de "&amp;N28+O28&amp;" est : ____"</f>
        <v>La moitié de 200 est : ____</v>
      </c>
      <c r="C28" s="39"/>
      <c r="D28" s="22">
        <v>48</v>
      </c>
      <c r="E28" s="38" t="str">
        <f>Q28&amp;" - "&amp;R28&amp;" = ____"</f>
        <v>93 - 67 = ____</v>
      </c>
      <c r="F28" s="40"/>
      <c r="G28" s="45"/>
      <c r="H28" s="59">
        <f>+(N28+O28)/2</f>
        <v>100</v>
      </c>
      <c r="I28" s="60"/>
      <c r="J28" s="60"/>
      <c r="K28" s="59">
        <f>+Q28-R28</f>
        <v>26</v>
      </c>
      <c r="L28" s="61"/>
      <c r="M28" s="61"/>
      <c r="N28" s="58">
        <f ca="1">_XLL.ALEA.ENTRE.BORNES(7,99)*10</f>
        <v>200</v>
      </c>
      <c r="O28" s="58"/>
      <c r="P28" s="61"/>
      <c r="Q28" s="58">
        <f ca="1">_XLL.ALEA.ENTRE.BORNES(91,199)</f>
        <v>93</v>
      </c>
      <c r="R28" s="58">
        <f ca="1">_XLL.ALEA.ENTRE.BORNES(11,MIN(Q28,99))</f>
        <v>67</v>
      </c>
    </row>
    <row r="29" spans="1:18" ht="22.5" customHeight="1">
      <c r="A29" s="14">
        <v>24</v>
      </c>
      <c r="B29" s="38" t="str">
        <f>N29&amp;" - "&amp;O29&amp;" = ____"</f>
        <v>110 - 12 = ____</v>
      </c>
      <c r="C29" s="39"/>
      <c r="D29" s="22">
        <v>49</v>
      </c>
      <c r="E29" s="38" t="str">
        <f>+Q29&amp;" x 20 = ____"</f>
        <v>18 x 20 = ____</v>
      </c>
      <c r="F29" s="40"/>
      <c r="G29" s="45"/>
      <c r="H29" s="59">
        <f>+N29-O29</f>
        <v>98</v>
      </c>
      <c r="I29" s="60"/>
      <c r="J29" s="60"/>
      <c r="K29" s="59">
        <f>+Q29*20</f>
        <v>360</v>
      </c>
      <c r="L29" s="61"/>
      <c r="M29" s="61"/>
      <c r="N29" s="58">
        <f ca="1">_XLL.ALEA.ENTRE.BORNES(80,199)</f>
        <v>110</v>
      </c>
      <c r="O29" s="58">
        <f ca="1">_XLL.ALEA.ENTRE.BORNES(11,MIN(N29,99))</f>
        <v>12</v>
      </c>
      <c r="P29" s="61"/>
      <c r="Q29" s="58">
        <f>+$N$12+8</f>
        <v>18</v>
      </c>
      <c r="R29" s="58"/>
    </row>
    <row r="30" spans="1:18" ht="22.5" customHeight="1">
      <c r="A30" s="14">
        <v>25</v>
      </c>
      <c r="B30" s="38" t="str">
        <f>+N30&amp;" x 20 = ____"</f>
        <v>9 x 20 = ____</v>
      </c>
      <c r="C30" s="39"/>
      <c r="D30" s="22">
        <v>50</v>
      </c>
      <c r="E30" s="38" t="str">
        <f>+Q30&amp;" x 25 = ____"</f>
        <v>3 x 25 = ____</v>
      </c>
      <c r="F30" s="40"/>
      <c r="G30" s="45"/>
      <c r="H30" s="59">
        <f>+N30*20</f>
        <v>180</v>
      </c>
      <c r="I30" s="60"/>
      <c r="J30" s="60"/>
      <c r="K30" s="59">
        <f>+Q30*25</f>
        <v>75</v>
      </c>
      <c r="L30" s="61"/>
      <c r="M30" s="61"/>
      <c r="N30" s="58">
        <f>+$N$12-1</f>
        <v>9</v>
      </c>
      <c r="O30" s="58"/>
      <c r="P30" s="61"/>
      <c r="Q30" s="58">
        <f>+$N$7-4</f>
        <v>3</v>
      </c>
      <c r="R30" s="58">
        <f ca="1">_XLL.ALEA.ENTRE.BORNES(0,9)</f>
        <v>2</v>
      </c>
    </row>
    <row r="31" spans="1:18" ht="15">
      <c r="A31" s="10"/>
      <c r="B31" s="38"/>
      <c r="C31" s="33"/>
      <c r="D31" s="35"/>
      <c r="E31" s="34"/>
      <c r="F31" s="34"/>
      <c r="G31" s="43"/>
      <c r="H31" s="46"/>
      <c r="Q31" s="31"/>
      <c r="R31" s="31"/>
    </row>
    <row r="32" spans="1:18" ht="15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 ht="15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 ht="15">
      <c r="A34" s="67"/>
      <c r="B34" s="67"/>
      <c r="C34" s="34"/>
      <c r="D34" s="35"/>
      <c r="E34" s="34"/>
      <c r="F34" s="34"/>
      <c r="G34" s="43"/>
      <c r="H34" s="46"/>
      <c r="Q34" s="31"/>
      <c r="R34" s="31"/>
    </row>
    <row r="35" spans="1:18" ht="15">
      <c r="A35" s="67"/>
      <c r="B35" s="67"/>
      <c r="C35" s="34"/>
      <c r="D35" s="35"/>
      <c r="E35" s="34"/>
      <c r="F35" s="34"/>
      <c r="G35" s="43"/>
      <c r="H35" s="46"/>
      <c r="Q35" s="31"/>
      <c r="R35" s="31"/>
    </row>
    <row r="36" spans="1:7" ht="15">
      <c r="A36" s="66"/>
      <c r="B36" s="66"/>
      <c r="C36" s="34"/>
      <c r="D36" s="35"/>
      <c r="E36" s="34"/>
      <c r="F36" s="34"/>
      <c r="G36" s="43"/>
    </row>
    <row r="37" spans="1:7" ht="15">
      <c r="A37" s="67"/>
      <c r="B37" s="67"/>
      <c r="C37" s="34"/>
      <c r="D37" s="35"/>
      <c r="E37" s="34"/>
      <c r="F37" s="34"/>
      <c r="G37" s="43"/>
    </row>
    <row r="38" spans="1:7" ht="15">
      <c r="A38" s="67"/>
      <c r="B38" s="67"/>
      <c r="C38" s="34"/>
      <c r="D38" s="35"/>
      <c r="E38" s="34"/>
      <c r="F38" s="34"/>
      <c r="G38" s="43"/>
    </row>
    <row r="39" ht="15">
      <c r="D39" s="36"/>
    </row>
    <row r="40" ht="15">
      <c r="D40" s="36"/>
    </row>
    <row r="41" ht="15">
      <c r="D41" s="36"/>
    </row>
    <row r="42" ht="15">
      <c r="D42" s="36"/>
    </row>
    <row r="43" ht="15">
      <c r="D43" s="36"/>
    </row>
    <row r="44" ht="15">
      <c r="D44" s="36"/>
    </row>
    <row r="45" ht="15">
      <c r="D45" s="36"/>
    </row>
    <row r="46" ht="15">
      <c r="D46" s="36"/>
    </row>
    <row r="47" ht="15">
      <c r="D47" s="36"/>
    </row>
    <row r="48" ht="15">
      <c r="D48" s="36"/>
    </row>
    <row r="49" ht="15">
      <c r="D49" s="36"/>
    </row>
    <row r="50" ht="15">
      <c r="D50" s="36"/>
    </row>
    <row r="51" ht="15">
      <c r="D51" s="36"/>
    </row>
    <row r="52" ht="15">
      <c r="D52" s="36"/>
    </row>
    <row r="53" ht="15">
      <c r="D53" s="36"/>
    </row>
    <row r="54" ht="15">
      <c r="D54" s="36"/>
    </row>
    <row r="55" ht="15">
      <c r="D55" s="36"/>
    </row>
    <row r="56" ht="15">
      <c r="D56" s="36"/>
    </row>
    <row r="57" ht="15">
      <c r="D57" s="36"/>
    </row>
    <row r="58" ht="15">
      <c r="D58" s="36"/>
    </row>
    <row r="59" ht="15">
      <c r="D59" s="36"/>
    </row>
    <row r="60" ht="15">
      <c r="D60" s="36"/>
    </row>
    <row r="61" ht="15">
      <c r="D61" s="36"/>
    </row>
    <row r="62" ht="15">
      <c r="D62" s="36"/>
    </row>
    <row r="63" ht="15">
      <c r="D63" s="36"/>
    </row>
    <row r="64" ht="15">
      <c r="D64" s="36"/>
    </row>
    <row r="65" ht="15">
      <c r="D65" s="36"/>
    </row>
    <row r="66" ht="15">
      <c r="D66" s="36"/>
    </row>
    <row r="67" ht="15">
      <c r="D67" s="36"/>
    </row>
    <row r="68" ht="15">
      <c r="D68" s="36"/>
    </row>
    <row r="69" ht="15">
      <c r="D69" s="36"/>
    </row>
    <row r="70" ht="15">
      <c r="D70" s="36"/>
    </row>
    <row r="71" ht="15">
      <c r="D71" s="36"/>
    </row>
    <row r="72" ht="15">
      <c r="D72" s="36"/>
    </row>
    <row r="73" ht="15">
      <c r="D73" s="36"/>
    </row>
    <row r="74" ht="15">
      <c r="D74" s="36"/>
    </row>
    <row r="75" ht="15">
      <c r="D75" s="36"/>
    </row>
    <row r="76" ht="15">
      <c r="D76" s="36"/>
    </row>
    <row r="77" ht="15">
      <c r="D77" s="36"/>
    </row>
    <row r="78" ht="15">
      <c r="D78" s="36"/>
    </row>
    <row r="79" ht="15">
      <c r="D79" s="36"/>
    </row>
    <row r="80" ht="15">
      <c r="D80" s="36"/>
    </row>
    <row r="81" ht="15">
      <c r="D81" s="36"/>
    </row>
    <row r="82" ht="15">
      <c r="D82" s="36"/>
    </row>
    <row r="83" ht="15">
      <c r="D83" s="36"/>
    </row>
    <row r="84" ht="15">
      <c r="D84" s="36"/>
    </row>
    <row r="85" ht="15">
      <c r="D85" s="36"/>
    </row>
    <row r="86" ht="15">
      <c r="D86" s="36"/>
    </row>
    <row r="87" ht="15">
      <c r="D87" s="36"/>
    </row>
    <row r="88" ht="15">
      <c r="D88" s="36"/>
    </row>
    <row r="89" ht="15">
      <c r="D89" s="36"/>
    </row>
    <row r="90" ht="15">
      <c r="D90" s="36"/>
    </row>
    <row r="91" ht="15">
      <c r="D91" s="36"/>
    </row>
    <row r="92" ht="15">
      <c r="D92" s="36"/>
    </row>
    <row r="93" ht="15">
      <c r="D93" s="36"/>
    </row>
    <row r="94" ht="15">
      <c r="D94" s="36"/>
    </row>
    <row r="95" ht="15">
      <c r="D95" s="36"/>
    </row>
    <row r="96" ht="15">
      <c r="D96" s="36"/>
    </row>
    <row r="97" ht="15">
      <c r="D97" s="36"/>
    </row>
    <row r="98" ht="15">
      <c r="D98" s="36"/>
    </row>
    <row r="99" ht="15">
      <c r="D99" s="36"/>
    </row>
    <row r="100" ht="15">
      <c r="D100" s="36"/>
    </row>
    <row r="101" ht="15">
      <c r="D101" s="36"/>
    </row>
    <row r="102" ht="15">
      <c r="D102" s="36"/>
    </row>
    <row r="103" ht="15">
      <c r="D103" s="36"/>
    </row>
    <row r="104" ht="15">
      <c r="D104" s="36"/>
    </row>
    <row r="105" ht="15">
      <c r="D105" s="36"/>
    </row>
    <row r="106" ht="15">
      <c r="D106" s="36"/>
    </row>
    <row r="107" ht="15">
      <c r="D107" s="36"/>
    </row>
    <row r="108" ht="15">
      <c r="D108" s="36"/>
    </row>
    <row r="109" ht="15">
      <c r="D109" s="36"/>
    </row>
    <row r="110" ht="15">
      <c r="D110" s="36"/>
    </row>
    <row r="111" ht="15">
      <c r="D111" s="36"/>
    </row>
    <row r="112" ht="15">
      <c r="D112" s="36"/>
    </row>
    <row r="113" ht="15">
      <c r="D113" s="36"/>
    </row>
    <row r="114" ht="15">
      <c r="D114" s="36"/>
    </row>
    <row r="115" ht="15">
      <c r="D115" s="36"/>
    </row>
    <row r="116" ht="15">
      <c r="D116" s="36"/>
    </row>
    <row r="117" ht="15">
      <c r="D117" s="36"/>
    </row>
    <row r="118" ht="15">
      <c r="D118" s="36"/>
    </row>
    <row r="119" ht="15">
      <c r="D119" s="36"/>
    </row>
    <row r="120" ht="15">
      <c r="D120" s="36"/>
    </row>
    <row r="121" ht="15">
      <c r="D121" s="36"/>
    </row>
    <row r="122" ht="15">
      <c r="D122" s="36"/>
    </row>
    <row r="123" ht="15">
      <c r="D123" s="36"/>
    </row>
    <row r="124" ht="15">
      <c r="D124" s="36"/>
    </row>
    <row r="125" ht="15">
      <c r="D125" s="36"/>
    </row>
    <row r="126" ht="15">
      <c r="D126" s="36"/>
    </row>
    <row r="127" ht="15">
      <c r="D127" s="36"/>
    </row>
    <row r="128" ht="15">
      <c r="D128" s="36"/>
    </row>
    <row r="129" ht="15">
      <c r="D129" s="36"/>
    </row>
    <row r="130" ht="15">
      <c r="D130" s="36"/>
    </row>
    <row r="131" ht="15">
      <c r="D131" s="36"/>
    </row>
    <row r="132" ht="15">
      <c r="D132" s="36"/>
    </row>
    <row r="133" ht="15">
      <c r="D133" s="36"/>
    </row>
    <row r="134" ht="15">
      <c r="D134" s="36"/>
    </row>
    <row r="135" ht="15">
      <c r="D135" s="36"/>
    </row>
    <row r="136" ht="15">
      <c r="D136" s="36"/>
    </row>
    <row r="137" ht="15">
      <c r="D137" s="36"/>
    </row>
    <row r="138" ht="15">
      <c r="D138" s="36"/>
    </row>
    <row r="139" ht="15">
      <c r="D139" s="36"/>
    </row>
    <row r="140" ht="15">
      <c r="D140" s="36"/>
    </row>
    <row r="141" ht="15">
      <c r="D141" s="36"/>
    </row>
    <row r="142" ht="15">
      <c r="D142" s="36"/>
    </row>
    <row r="143" ht="15">
      <c r="D143" s="36"/>
    </row>
    <row r="144" ht="15">
      <c r="D144" s="36"/>
    </row>
    <row r="145" ht="15">
      <c r="D145" s="36"/>
    </row>
    <row r="146" ht="15">
      <c r="D146" s="36"/>
    </row>
    <row r="147" ht="15">
      <c r="D147" s="36"/>
    </row>
    <row r="148" ht="15">
      <c r="D148" s="36"/>
    </row>
    <row r="149" ht="15">
      <c r="D149" s="36"/>
    </row>
    <row r="150" ht="15">
      <c r="D150" s="36"/>
    </row>
    <row r="151" ht="15">
      <c r="D151" s="36"/>
    </row>
    <row r="152" ht="15">
      <c r="D152" s="36"/>
    </row>
    <row r="153" ht="15">
      <c r="D153" s="36"/>
    </row>
    <row r="154" ht="15">
      <c r="D154" s="36"/>
    </row>
    <row r="155" ht="15">
      <c r="D155" s="36"/>
    </row>
    <row r="156" ht="15">
      <c r="D156" s="36"/>
    </row>
    <row r="157" ht="15">
      <c r="D157" s="36"/>
    </row>
    <row r="158" ht="15">
      <c r="D158" s="36"/>
    </row>
    <row r="159" ht="15">
      <c r="D159" s="36"/>
    </row>
    <row r="160" ht="15">
      <c r="D160" s="36"/>
    </row>
    <row r="161" ht="15">
      <c r="D161" s="36"/>
    </row>
    <row r="162" ht="15">
      <c r="D162" s="36"/>
    </row>
    <row r="163" ht="15">
      <c r="D163" s="36"/>
    </row>
    <row r="164" ht="15">
      <c r="D164" s="36"/>
    </row>
    <row r="165" ht="15">
      <c r="D165" s="36"/>
    </row>
    <row r="166" ht="15">
      <c r="D166" s="36"/>
    </row>
    <row r="167" ht="15">
      <c r="D167" s="36"/>
    </row>
    <row r="168" ht="15">
      <c r="D168" s="36"/>
    </row>
    <row r="169" ht="15">
      <c r="D169" s="36"/>
    </row>
    <row r="170" ht="15">
      <c r="D170" s="36"/>
    </row>
    <row r="171" ht="15">
      <c r="D171" s="36"/>
    </row>
    <row r="172" ht="15">
      <c r="D172" s="36"/>
    </row>
    <row r="173" ht="15">
      <c r="D173" s="36"/>
    </row>
    <row r="174" ht="15">
      <c r="D174" s="36"/>
    </row>
    <row r="175" ht="15">
      <c r="D175" s="36"/>
    </row>
    <row r="176" ht="15">
      <c r="D176" s="36"/>
    </row>
    <row r="177" ht="15">
      <c r="D177" s="36"/>
    </row>
    <row r="178" ht="15">
      <c r="D178" s="36"/>
    </row>
    <row r="179" ht="15">
      <c r="D179" s="36"/>
    </row>
    <row r="180" ht="15">
      <c r="D180" s="36"/>
    </row>
    <row r="181" ht="15">
      <c r="D181" s="36"/>
    </row>
    <row r="182" ht="15">
      <c r="D182" s="36"/>
    </row>
    <row r="183" ht="15">
      <c r="D183" s="36"/>
    </row>
    <row r="184" ht="15">
      <c r="D184" s="36"/>
    </row>
    <row r="185" ht="15">
      <c r="D185" s="36"/>
    </row>
    <row r="186" ht="15">
      <c r="D186" s="36"/>
    </row>
    <row r="187" ht="15">
      <c r="D187" s="36"/>
    </row>
    <row r="188" ht="15">
      <c r="D188" s="36"/>
    </row>
    <row r="189" ht="15">
      <c r="D189" s="36"/>
    </row>
    <row r="190" ht="15">
      <c r="D190" s="36"/>
    </row>
    <row r="191" ht="15">
      <c r="D191" s="36"/>
    </row>
    <row r="192" ht="15">
      <c r="D192" s="36"/>
    </row>
    <row r="193" ht="15">
      <c r="D193" s="36"/>
    </row>
    <row r="194" ht="15">
      <c r="D194" s="36"/>
    </row>
    <row r="195" ht="15">
      <c r="D195" s="36"/>
    </row>
    <row r="196" ht="15">
      <c r="D196" s="36"/>
    </row>
    <row r="197" ht="15">
      <c r="D197" s="36"/>
    </row>
    <row r="198" ht="15">
      <c r="D198" s="36"/>
    </row>
    <row r="199" ht="15">
      <c r="D199" s="36"/>
    </row>
    <row r="200" ht="15">
      <c r="D200" s="36"/>
    </row>
    <row r="201" ht="15">
      <c r="D201" s="36"/>
    </row>
    <row r="202" ht="15">
      <c r="D202" s="36"/>
    </row>
    <row r="203" ht="15">
      <c r="D203" s="36"/>
    </row>
    <row r="204" ht="15">
      <c r="D204" s="36"/>
    </row>
    <row r="205" ht="15">
      <c r="D205" s="36"/>
    </row>
    <row r="206" ht="15">
      <c r="D206" s="36"/>
    </row>
    <row r="207" ht="15">
      <c r="D207" s="36"/>
    </row>
    <row r="208" ht="15">
      <c r="D208" s="36"/>
    </row>
    <row r="209" ht="15">
      <c r="D209" s="36"/>
    </row>
    <row r="210" ht="15">
      <c r="D210" s="36"/>
    </row>
    <row r="211" ht="15">
      <c r="D211" s="36"/>
    </row>
    <row r="212" ht="15">
      <c r="D212" s="36"/>
    </row>
    <row r="213" ht="15">
      <c r="D213" s="36"/>
    </row>
    <row r="214" ht="15">
      <c r="D214" s="36"/>
    </row>
    <row r="215" ht="15">
      <c r="D215" s="36"/>
    </row>
    <row r="216" ht="15">
      <c r="D216" s="36"/>
    </row>
    <row r="217" ht="15">
      <c r="D217" s="36"/>
    </row>
    <row r="218" ht="15">
      <c r="D218" s="36"/>
    </row>
    <row r="219" ht="15">
      <c r="D219" s="36"/>
    </row>
    <row r="220" ht="15">
      <c r="D220" s="36"/>
    </row>
    <row r="221" ht="15">
      <c r="D221" s="36"/>
    </row>
    <row r="222" ht="15">
      <c r="D222" s="36"/>
    </row>
    <row r="223" ht="15">
      <c r="D223" s="36"/>
    </row>
    <row r="224" ht="15">
      <c r="D224" s="36"/>
    </row>
    <row r="225" ht="15">
      <c r="D225" s="36"/>
    </row>
    <row r="226" ht="15">
      <c r="D226" s="36"/>
    </row>
    <row r="227" ht="15">
      <c r="D227" s="36"/>
    </row>
    <row r="228" ht="15">
      <c r="D228" s="36"/>
    </row>
    <row r="229" ht="15">
      <c r="D229" s="36"/>
    </row>
    <row r="230" ht="15">
      <c r="D230" s="36"/>
    </row>
    <row r="231" ht="15">
      <c r="D231" s="36"/>
    </row>
    <row r="232" ht="15">
      <c r="D232" s="36"/>
    </row>
    <row r="233" ht="15">
      <c r="D233" s="36"/>
    </row>
    <row r="234" ht="15">
      <c r="D234" s="36"/>
    </row>
    <row r="235" ht="15">
      <c r="D235" s="36"/>
    </row>
    <row r="236" ht="15">
      <c r="D236" s="36"/>
    </row>
    <row r="237" ht="15">
      <c r="D237" s="36"/>
    </row>
    <row r="238" ht="15">
      <c r="D238" s="36"/>
    </row>
    <row r="239" ht="15">
      <c r="D239" s="36"/>
    </row>
    <row r="240" ht="15">
      <c r="D240" s="36"/>
    </row>
    <row r="241" ht="15">
      <c r="D241" s="36"/>
    </row>
    <row r="242" ht="15">
      <c r="D242" s="36"/>
    </row>
    <row r="243" ht="15">
      <c r="D243" s="36"/>
    </row>
    <row r="244" ht="15">
      <c r="D244" s="36"/>
    </row>
    <row r="245" ht="15">
      <c r="D245" s="36"/>
    </row>
    <row r="246" ht="15">
      <c r="D246" s="36"/>
    </row>
    <row r="247" ht="15">
      <c r="D247" s="36"/>
    </row>
    <row r="248" ht="15">
      <c r="D248" s="36"/>
    </row>
    <row r="249" ht="15">
      <c r="D249" s="36"/>
    </row>
    <row r="250" ht="15">
      <c r="D250" s="36"/>
    </row>
    <row r="251" ht="15">
      <c r="D251" s="36"/>
    </row>
    <row r="252" ht="15">
      <c r="D252" s="36"/>
    </row>
    <row r="253" ht="15">
      <c r="D253" s="36"/>
    </row>
    <row r="254" ht="15">
      <c r="D254" s="36"/>
    </row>
    <row r="255" ht="15">
      <c r="D255" s="36"/>
    </row>
    <row r="256" ht="15">
      <c r="D256" s="36"/>
    </row>
    <row r="257" ht="15">
      <c r="D257" s="36"/>
    </row>
    <row r="258" ht="15">
      <c r="D258" s="36"/>
    </row>
    <row r="259" ht="15">
      <c r="D259" s="36"/>
    </row>
    <row r="260" ht="15">
      <c r="D260" s="36"/>
    </row>
    <row r="261" ht="15">
      <c r="D261" s="36"/>
    </row>
    <row r="262" ht="15">
      <c r="D262" s="36"/>
    </row>
    <row r="263" ht="15">
      <c r="D263" s="36"/>
    </row>
    <row r="264" ht="15">
      <c r="D264" s="36"/>
    </row>
    <row r="265" ht="15">
      <c r="D265" s="36"/>
    </row>
    <row r="266" ht="15">
      <c r="D266" s="36"/>
    </row>
    <row r="267" ht="15">
      <c r="D267" s="36"/>
    </row>
    <row r="268" ht="15">
      <c r="D268" s="36"/>
    </row>
    <row r="269" ht="15">
      <c r="D269" s="36"/>
    </row>
    <row r="270" ht="15">
      <c r="D270" s="36"/>
    </row>
    <row r="271" ht="15">
      <c r="D271" s="36"/>
    </row>
    <row r="272" ht="15">
      <c r="D272" s="36"/>
    </row>
    <row r="273" ht="15">
      <c r="D273" s="36"/>
    </row>
    <row r="274" ht="15">
      <c r="D274" s="36"/>
    </row>
    <row r="275" ht="15">
      <c r="D275" s="36"/>
    </row>
    <row r="276" ht="15">
      <c r="D276" s="36"/>
    </row>
    <row r="277" ht="15">
      <c r="D277" s="36"/>
    </row>
    <row r="278" ht="15">
      <c r="D278" s="36"/>
    </row>
    <row r="279" ht="15">
      <c r="D279" s="36"/>
    </row>
    <row r="280" ht="15">
      <c r="D280" s="36"/>
    </row>
    <row r="281" ht="15">
      <c r="D281" s="36"/>
    </row>
    <row r="282" ht="15">
      <c r="D282" s="36"/>
    </row>
    <row r="283" ht="15">
      <c r="D283" s="36"/>
    </row>
    <row r="284" ht="15">
      <c r="D284" s="36"/>
    </row>
    <row r="285" ht="15">
      <c r="D285" s="36"/>
    </row>
    <row r="286" ht="15">
      <c r="D286" s="36"/>
    </row>
    <row r="287" ht="15">
      <c r="D287" s="36"/>
    </row>
    <row r="288" ht="15">
      <c r="D288" s="36"/>
    </row>
    <row r="289" ht="15">
      <c r="D289" s="36"/>
    </row>
    <row r="290" ht="15">
      <c r="D290" s="36"/>
    </row>
    <row r="291" ht="15">
      <c r="D291" s="36"/>
    </row>
    <row r="292" ht="15">
      <c r="D292" s="36"/>
    </row>
    <row r="293" ht="15">
      <c r="D293" s="36"/>
    </row>
    <row r="294" ht="15">
      <c r="D294" s="36"/>
    </row>
    <row r="295" ht="15">
      <c r="D295" s="36"/>
    </row>
    <row r="296" ht="15">
      <c r="D296" s="36"/>
    </row>
    <row r="297" ht="15">
      <c r="D297" s="36"/>
    </row>
    <row r="298" ht="15">
      <c r="D298" s="36"/>
    </row>
    <row r="299" ht="15">
      <c r="D299" s="36"/>
    </row>
    <row r="300" ht="15">
      <c r="D300" s="36"/>
    </row>
    <row r="301" ht="15">
      <c r="D301" s="36"/>
    </row>
    <row r="302" ht="15">
      <c r="D302" s="36"/>
    </row>
    <row r="303" ht="15">
      <c r="D303" s="36"/>
    </row>
    <row r="304" ht="15">
      <c r="D304" s="36"/>
    </row>
    <row r="305" ht="15">
      <c r="D305" s="36"/>
    </row>
    <row r="306" ht="15">
      <c r="D306" s="36"/>
    </row>
    <row r="307" ht="15">
      <c r="D307" s="36"/>
    </row>
    <row r="308" ht="15">
      <c r="D308" s="36"/>
    </row>
    <row r="309" ht="15">
      <c r="D309" s="36"/>
    </row>
    <row r="310" ht="15">
      <c r="D310" s="36"/>
    </row>
    <row r="311" ht="15">
      <c r="D311" s="36"/>
    </row>
    <row r="312" ht="15">
      <c r="D312" s="36"/>
    </row>
    <row r="313" ht="15">
      <c r="D313" s="36"/>
    </row>
    <row r="314" ht="15">
      <c r="D314" s="36"/>
    </row>
    <row r="315" ht="15">
      <c r="D315" s="36"/>
    </row>
    <row r="316" ht="15">
      <c r="D316" s="36"/>
    </row>
    <row r="317" ht="15">
      <c r="D317" s="36"/>
    </row>
    <row r="318" ht="15">
      <c r="D318" s="36"/>
    </row>
    <row r="319" ht="15">
      <c r="D319" s="36"/>
    </row>
    <row r="320" ht="15">
      <c r="D320" s="36"/>
    </row>
    <row r="321" ht="15">
      <c r="D321" s="36"/>
    </row>
    <row r="322" ht="15">
      <c r="D322" s="36"/>
    </row>
    <row r="323" ht="15">
      <c r="D323" s="36"/>
    </row>
    <row r="324" ht="15">
      <c r="D324" s="36"/>
    </row>
    <row r="325" ht="15">
      <c r="D325" s="36"/>
    </row>
    <row r="326" ht="15">
      <c r="D326" s="36"/>
    </row>
    <row r="327" ht="15">
      <c r="D327" s="36"/>
    </row>
    <row r="328" ht="15">
      <c r="D328" s="36"/>
    </row>
    <row r="329" ht="15">
      <c r="D329" s="36"/>
    </row>
    <row r="330" ht="15">
      <c r="D330" s="36"/>
    </row>
    <row r="331" ht="15">
      <c r="D331" s="36"/>
    </row>
    <row r="332" ht="15">
      <c r="D332" s="36"/>
    </row>
    <row r="333" ht="15">
      <c r="D333" s="36"/>
    </row>
    <row r="334" ht="15">
      <c r="D334" s="36"/>
    </row>
    <row r="335" ht="15">
      <c r="D335" s="36"/>
    </row>
    <row r="336" ht="15">
      <c r="D336" s="36"/>
    </row>
    <row r="337" ht="15">
      <c r="D337" s="36"/>
    </row>
    <row r="338" ht="15">
      <c r="D338" s="36"/>
    </row>
    <row r="339" ht="15">
      <c r="D339" s="36"/>
    </row>
    <row r="340" ht="15">
      <c r="D340" s="36"/>
    </row>
    <row r="341" ht="15">
      <c r="D341" s="36"/>
    </row>
    <row r="342" ht="15">
      <c r="D342" s="36"/>
    </row>
    <row r="343" ht="15">
      <c r="D343" s="36"/>
    </row>
    <row r="344" ht="15">
      <c r="D344" s="36"/>
    </row>
    <row r="345" ht="15">
      <c r="D345" s="36"/>
    </row>
    <row r="346" ht="15">
      <c r="D346" s="36"/>
    </row>
    <row r="347" ht="15">
      <c r="D347" s="36"/>
    </row>
    <row r="348" ht="15">
      <c r="D348" s="36"/>
    </row>
    <row r="349" ht="15">
      <c r="D349" s="36"/>
    </row>
    <row r="350" ht="15">
      <c r="D350" s="36"/>
    </row>
    <row r="351" ht="15">
      <c r="D351" s="36"/>
    </row>
    <row r="352" ht="15">
      <c r="D352" s="36"/>
    </row>
    <row r="353" ht="15">
      <c r="D353" s="36"/>
    </row>
    <row r="354" ht="15">
      <c r="D354" s="36"/>
    </row>
    <row r="355" ht="15">
      <c r="D355" s="36"/>
    </row>
    <row r="356" ht="15">
      <c r="D356" s="36"/>
    </row>
    <row r="357" ht="15">
      <c r="D357" s="36"/>
    </row>
    <row r="358" ht="15">
      <c r="D358" s="36"/>
    </row>
    <row r="359" ht="15">
      <c r="D359" s="36"/>
    </row>
    <row r="360" ht="15">
      <c r="D360" s="36"/>
    </row>
    <row r="361" ht="15">
      <c r="D361" s="36"/>
    </row>
    <row r="362" ht="15">
      <c r="D362" s="36"/>
    </row>
    <row r="363" ht="15">
      <c r="D363" s="36"/>
    </row>
    <row r="364" ht="15">
      <c r="D364" s="36"/>
    </row>
    <row r="365" ht="15">
      <c r="D365" s="36"/>
    </row>
    <row r="366" ht="15">
      <c r="D366" s="36"/>
    </row>
    <row r="367" ht="15">
      <c r="D367" s="36"/>
    </row>
    <row r="368" ht="15">
      <c r="D368" s="36"/>
    </row>
    <row r="369" ht="15">
      <c r="D369" s="36"/>
    </row>
    <row r="370" ht="15">
      <c r="D370" s="36"/>
    </row>
    <row r="371" ht="15">
      <c r="D371" s="36"/>
    </row>
    <row r="372" ht="15">
      <c r="D372" s="36"/>
    </row>
    <row r="373" ht="15">
      <c r="D373" s="36"/>
    </row>
    <row r="374" ht="15">
      <c r="D374" s="36"/>
    </row>
    <row r="375" ht="15">
      <c r="D375" s="36"/>
    </row>
    <row r="376" ht="15">
      <c r="D376" s="36"/>
    </row>
    <row r="377" ht="15">
      <c r="D377" s="36"/>
    </row>
    <row r="378" ht="15">
      <c r="D378" s="36"/>
    </row>
    <row r="379" ht="15">
      <c r="D379" s="36"/>
    </row>
    <row r="380" ht="15">
      <c r="D380" s="36"/>
    </row>
    <row r="381" ht="15">
      <c r="D381" s="36"/>
    </row>
    <row r="382" ht="15">
      <c r="D382" s="36"/>
    </row>
    <row r="383" ht="15">
      <c r="D383" s="36"/>
    </row>
    <row r="384" ht="15">
      <c r="D384" s="36"/>
    </row>
    <row r="385" ht="15">
      <c r="D385" s="36"/>
    </row>
    <row r="386" ht="15">
      <c r="D386" s="36"/>
    </row>
    <row r="387" ht="15">
      <c r="D387" s="36"/>
    </row>
    <row r="388" ht="15">
      <c r="D388" s="36"/>
    </row>
    <row r="389" ht="15">
      <c r="D389" s="36"/>
    </row>
    <row r="390" ht="15">
      <c r="D390" s="36"/>
    </row>
    <row r="391" ht="15">
      <c r="D391" s="36"/>
    </row>
    <row r="392" ht="15">
      <c r="D392" s="36"/>
    </row>
    <row r="393" ht="15">
      <c r="D393" s="36"/>
    </row>
    <row r="394" ht="15">
      <c r="D394" s="36"/>
    </row>
    <row r="395" ht="15">
      <c r="D395" s="36"/>
    </row>
    <row r="396" ht="15">
      <c r="D396" s="36"/>
    </row>
    <row r="397" ht="15">
      <c r="D397" s="36"/>
    </row>
    <row r="398" ht="15">
      <c r="D398" s="36"/>
    </row>
    <row r="399" ht="15">
      <c r="D399" s="36"/>
    </row>
    <row r="400" ht="15">
      <c r="D400" s="36"/>
    </row>
    <row r="401" ht="15">
      <c r="D401" s="36"/>
    </row>
    <row r="402" ht="15">
      <c r="D402" s="36"/>
    </row>
    <row r="403" ht="15">
      <c r="D403" s="36"/>
    </row>
    <row r="404" ht="15">
      <c r="D404" s="36"/>
    </row>
    <row r="405" ht="15">
      <c r="D405" s="36"/>
    </row>
    <row r="406" ht="15">
      <c r="D406" s="36"/>
    </row>
    <row r="407" ht="15">
      <c r="D407" s="36"/>
    </row>
    <row r="408" ht="15">
      <c r="D408" s="36"/>
    </row>
    <row r="409" ht="15">
      <c r="D409" s="36"/>
    </row>
    <row r="410" ht="15">
      <c r="D410" s="36"/>
    </row>
    <row r="411" ht="15">
      <c r="D411" s="36"/>
    </row>
    <row r="412" ht="15">
      <c r="D412" s="36"/>
    </row>
    <row r="413" ht="15">
      <c r="D413" s="36"/>
    </row>
    <row r="414" ht="15">
      <c r="D414" s="36"/>
    </row>
    <row r="415" ht="15">
      <c r="D415" s="36"/>
    </row>
    <row r="416" ht="15">
      <c r="D416" s="36"/>
    </row>
    <row r="417" ht="15">
      <c r="D417" s="36"/>
    </row>
    <row r="418" ht="15">
      <c r="D418" s="36"/>
    </row>
    <row r="419" ht="15">
      <c r="D419" s="36"/>
    </row>
    <row r="420" ht="15">
      <c r="D420" s="36"/>
    </row>
    <row r="421" ht="15">
      <c r="D421" s="36"/>
    </row>
    <row r="422" ht="15">
      <c r="D422" s="36"/>
    </row>
    <row r="423" ht="15">
      <c r="D423" s="36"/>
    </row>
    <row r="424" ht="15">
      <c r="D424" s="36"/>
    </row>
    <row r="425" ht="15">
      <c r="D425" s="36"/>
    </row>
    <row r="426" ht="15">
      <c r="D426" s="36"/>
    </row>
    <row r="427" ht="15">
      <c r="D427" s="36"/>
    </row>
    <row r="428" ht="15">
      <c r="D428" s="36"/>
    </row>
    <row r="429" ht="15">
      <c r="D429" s="36"/>
    </row>
    <row r="430" ht="15">
      <c r="D430" s="36"/>
    </row>
    <row r="431" ht="15">
      <c r="D431" s="36"/>
    </row>
    <row r="432" ht="15">
      <c r="D432" s="36"/>
    </row>
    <row r="433" ht="15">
      <c r="D433" s="36"/>
    </row>
    <row r="434" ht="15">
      <c r="D434" s="36"/>
    </row>
    <row r="435" ht="15">
      <c r="D435" s="36"/>
    </row>
    <row r="436" ht="15">
      <c r="D436" s="36"/>
    </row>
    <row r="437" ht="15">
      <c r="D437" s="36"/>
    </row>
    <row r="438" ht="15">
      <c r="D438" s="36"/>
    </row>
    <row r="439" ht="15">
      <c r="D439" s="36"/>
    </row>
    <row r="440" ht="15">
      <c r="D440" s="36"/>
    </row>
    <row r="441" ht="15">
      <c r="D441" s="36"/>
    </row>
    <row r="442" ht="15">
      <c r="D442" s="36"/>
    </row>
    <row r="443" ht="15">
      <c r="D443" s="36"/>
    </row>
    <row r="444" ht="15">
      <c r="D444" s="36"/>
    </row>
    <row r="445" ht="15">
      <c r="D445" s="36"/>
    </row>
    <row r="446" ht="15">
      <c r="D446" s="36"/>
    </row>
    <row r="447" ht="15">
      <c r="D447" s="36"/>
    </row>
    <row r="448" ht="15">
      <c r="D448" s="36"/>
    </row>
    <row r="449" ht="15">
      <c r="D449" s="36"/>
    </row>
    <row r="450" ht="15">
      <c r="D450" s="36"/>
    </row>
    <row r="451" ht="15">
      <c r="D451" s="36"/>
    </row>
    <row r="452" ht="15">
      <c r="D452" s="36"/>
    </row>
    <row r="453" ht="15">
      <c r="D453" s="36"/>
    </row>
    <row r="454" ht="15">
      <c r="D454" s="36"/>
    </row>
    <row r="455" ht="15">
      <c r="D455" s="36"/>
    </row>
    <row r="456" ht="15">
      <c r="D456" s="36"/>
    </row>
    <row r="457" ht="15">
      <c r="D457" s="36"/>
    </row>
    <row r="458" ht="15">
      <c r="D458" s="36"/>
    </row>
    <row r="459" ht="15">
      <c r="D459" s="36"/>
    </row>
    <row r="460" ht="15">
      <c r="D460" s="36"/>
    </row>
    <row r="461" ht="15">
      <c r="D461" s="36"/>
    </row>
    <row r="462" ht="15">
      <c r="D462" s="36"/>
    </row>
    <row r="463" ht="15">
      <c r="D463" s="36"/>
    </row>
    <row r="464" ht="15">
      <c r="D464" s="36"/>
    </row>
    <row r="465" ht="15">
      <c r="D465" s="36"/>
    </row>
    <row r="466" ht="15">
      <c r="D466" s="36"/>
    </row>
    <row r="467" ht="15">
      <c r="D467" s="36"/>
    </row>
    <row r="468" ht="15">
      <c r="D468" s="36"/>
    </row>
    <row r="469" ht="15">
      <c r="D469" s="36"/>
    </row>
    <row r="470" ht="15">
      <c r="D470" s="36"/>
    </row>
    <row r="471" ht="15">
      <c r="D471" s="36"/>
    </row>
    <row r="472" ht="15">
      <c r="D472" s="36"/>
    </row>
    <row r="473" ht="15">
      <c r="D473" s="36"/>
    </row>
    <row r="474" ht="15">
      <c r="D474" s="36"/>
    </row>
    <row r="475" ht="15">
      <c r="D475" s="36"/>
    </row>
    <row r="476" ht="15">
      <c r="D476" s="36"/>
    </row>
    <row r="477" ht="15">
      <c r="D477" s="36"/>
    </row>
    <row r="478" ht="15">
      <c r="D478" s="36"/>
    </row>
    <row r="479" ht="15">
      <c r="D479" s="36"/>
    </row>
    <row r="480" ht="15">
      <c r="D480" s="36"/>
    </row>
    <row r="481" ht="15">
      <c r="D481" s="36"/>
    </row>
    <row r="482" ht="15">
      <c r="D482" s="36"/>
    </row>
    <row r="483" ht="15">
      <c r="D483" s="36"/>
    </row>
    <row r="484" ht="15">
      <c r="D484" s="36"/>
    </row>
    <row r="485" ht="15">
      <c r="D485" s="36"/>
    </row>
    <row r="486" ht="15">
      <c r="D486" s="36"/>
    </row>
    <row r="487" ht="15">
      <c r="D487" s="36"/>
    </row>
    <row r="488" ht="15">
      <c r="D488" s="36"/>
    </row>
    <row r="489" ht="15">
      <c r="D489" s="36"/>
    </row>
    <row r="490" ht="15">
      <c r="D490" s="36"/>
    </row>
    <row r="491" ht="15">
      <c r="D491" s="36"/>
    </row>
    <row r="492" ht="15">
      <c r="D492" s="36"/>
    </row>
    <row r="493" ht="15">
      <c r="D493" s="36"/>
    </row>
    <row r="494" ht="15">
      <c r="D494" s="36"/>
    </row>
    <row r="495" ht="15">
      <c r="D495" s="36"/>
    </row>
    <row r="496" ht="15">
      <c r="D496" s="36"/>
    </row>
    <row r="497" ht="15">
      <c r="D497" s="36"/>
    </row>
    <row r="498" ht="15">
      <c r="D498" s="36"/>
    </row>
    <row r="499" ht="15">
      <c r="D499" s="36"/>
    </row>
    <row r="500" ht="15">
      <c r="D500" s="36"/>
    </row>
    <row r="501" ht="15">
      <c r="D501" s="36"/>
    </row>
    <row r="502" ht="15">
      <c r="D502" s="36"/>
    </row>
    <row r="503" ht="15">
      <c r="D503" s="36"/>
    </row>
    <row r="504" ht="15">
      <c r="D504" s="36"/>
    </row>
    <row r="505" ht="15">
      <c r="D505" s="36"/>
    </row>
    <row r="506" ht="15">
      <c r="D506" s="36"/>
    </row>
    <row r="507" ht="15">
      <c r="D507" s="36"/>
    </row>
    <row r="508" ht="15">
      <c r="D508" s="36"/>
    </row>
    <row r="509" ht="15">
      <c r="D509" s="36"/>
    </row>
    <row r="510" ht="15">
      <c r="D510" s="36"/>
    </row>
    <row r="511" ht="15">
      <c r="D511" s="36"/>
    </row>
    <row r="512" ht="15">
      <c r="D512" s="36"/>
    </row>
    <row r="513" ht="15">
      <c r="D513" s="36"/>
    </row>
    <row r="514" ht="15">
      <c r="D514" s="36"/>
    </row>
    <row r="515" ht="15">
      <c r="D515" s="36"/>
    </row>
    <row r="516" ht="15">
      <c r="D516" s="36"/>
    </row>
    <row r="517" ht="15">
      <c r="D517" s="36"/>
    </row>
    <row r="518" ht="15">
      <c r="D518" s="36"/>
    </row>
    <row r="519" ht="15">
      <c r="D519" s="36"/>
    </row>
    <row r="520" ht="15">
      <c r="D520" s="36"/>
    </row>
    <row r="521" ht="15">
      <c r="D521" s="36"/>
    </row>
    <row r="522" ht="15">
      <c r="D522" s="36"/>
    </row>
    <row r="523" ht="15">
      <c r="D523" s="36"/>
    </row>
    <row r="524" ht="15">
      <c r="D524" s="36"/>
    </row>
    <row r="525" ht="15">
      <c r="D525" s="36"/>
    </row>
    <row r="526" ht="15">
      <c r="D526" s="36"/>
    </row>
    <row r="527" ht="15">
      <c r="D527" s="36"/>
    </row>
    <row r="528" ht="15">
      <c r="D528" s="36"/>
    </row>
    <row r="529" ht="15">
      <c r="D529" s="36"/>
    </row>
    <row r="530" ht="15">
      <c r="D530" s="36"/>
    </row>
    <row r="531" ht="15">
      <c r="D531" s="36"/>
    </row>
    <row r="532" ht="15">
      <c r="D532" s="36"/>
    </row>
    <row r="533" ht="15">
      <c r="D533" s="36"/>
    </row>
    <row r="534" ht="15">
      <c r="D534" s="36"/>
    </row>
    <row r="535" ht="15">
      <c r="D535" s="36"/>
    </row>
    <row r="536" ht="15">
      <c r="D536" s="36"/>
    </row>
    <row r="537" ht="15">
      <c r="D537" s="36"/>
    </row>
    <row r="538" ht="15">
      <c r="D538" s="36"/>
    </row>
    <row r="539" ht="15">
      <c r="D539" s="36"/>
    </row>
    <row r="540" ht="15">
      <c r="D540" s="36"/>
    </row>
    <row r="541" ht="15">
      <c r="D541" s="36"/>
    </row>
    <row r="542" ht="15">
      <c r="D542" s="36"/>
    </row>
    <row r="543" ht="15">
      <c r="D543" s="36"/>
    </row>
    <row r="544" ht="15">
      <c r="D544" s="36"/>
    </row>
    <row r="545" ht="15">
      <c r="D545" s="36"/>
    </row>
    <row r="546" ht="15">
      <c r="D546" s="36"/>
    </row>
  </sheetData>
  <sheetProtection/>
  <mergeCells count="10">
    <mergeCell ref="N5:O5"/>
    <mergeCell ref="A34:B34"/>
    <mergeCell ref="A35:B35"/>
    <mergeCell ref="A36:B36"/>
    <mergeCell ref="A37:B37"/>
    <mergeCell ref="A38:B38"/>
    <mergeCell ref="A2:F2"/>
    <mergeCell ref="H2:K2"/>
    <mergeCell ref="A3:F3"/>
    <mergeCell ref="H4:K4"/>
  </mergeCells>
  <printOptions/>
  <pageMargins left="0.43" right="0.34" top="0.45" bottom="0.75" header="0.3" footer="0.3"/>
  <pageSetup horizontalDpi="600" verticalDpi="600" orientation="portrait" paperSize="9" r:id="rId2"/>
  <headerFooter>
    <oddHeader>&amp;L&amp;9Nom : ___________________________&amp;C&amp;9Date&amp;11 : _______________</oddHeader>
    <oddFooter>&amp;C&amp;8charivari.eklablog.com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6"/>
  <sheetViews>
    <sheetView showGridLines="0" zoomScalePageLayoutView="80" workbookViewId="0" topLeftCell="A13">
      <selection activeCell="A5" sqref="A5"/>
    </sheetView>
  </sheetViews>
  <sheetFormatPr defaultColWidth="11.421875" defaultRowHeight="15"/>
  <cols>
    <col min="1" max="1" width="4.7109375" style="9" customWidth="1"/>
    <col min="2" max="2" width="27.28125" style="30" customWidth="1"/>
    <col min="3" max="3" width="3.421875" style="30" customWidth="1"/>
    <col min="4" max="4" width="5.00390625" style="37" customWidth="1"/>
    <col min="5" max="5" width="28.421875" style="30" customWidth="1"/>
    <col min="6" max="6" width="6.7109375" style="30" customWidth="1"/>
    <col min="7" max="7" width="1.28515625" style="30" customWidth="1"/>
    <col min="8" max="8" width="8.57421875" style="30" customWidth="1"/>
    <col min="9" max="9" width="1.1484375" style="30" hidden="1" customWidth="1"/>
    <col min="10" max="10" width="1.57421875" style="30" hidden="1" customWidth="1"/>
    <col min="11" max="11" width="8.8515625" style="30" customWidth="1"/>
    <col min="12" max="12" width="2.421875" style="31" hidden="1" customWidth="1"/>
    <col min="13" max="13" width="1.7109375" style="31" hidden="1" customWidth="1"/>
    <col min="14" max="14" width="6.28125" style="31" hidden="1" customWidth="1"/>
    <col min="15" max="15" width="7.28125" style="31" hidden="1" customWidth="1"/>
    <col min="16" max="16" width="5.57421875" style="30" hidden="1" customWidth="1"/>
    <col min="17" max="18" width="7.57421875" style="30" hidden="1" customWidth="1"/>
    <col min="19" max="16384" width="11.421875" style="30" customWidth="1"/>
  </cols>
  <sheetData>
    <row r="1" spans="1:14" ht="15">
      <c r="A1" s="48"/>
      <c r="B1" s="49"/>
      <c r="C1" s="49"/>
      <c r="D1" s="50"/>
      <c r="E1" s="49"/>
      <c r="F1" s="49"/>
      <c r="G1" s="49"/>
      <c r="L1" s="31">
        <f>ROUND(+N1*1000,0)</f>
        <v>346</v>
      </c>
      <c r="N1" s="30">
        <f ca="1">RAND()</f>
        <v>0.34622251088281863</v>
      </c>
    </row>
    <row r="2" spans="1:11" ht="27.75" customHeight="1">
      <c r="A2" s="68" t="str">
        <f>"Défi : 50 calculs en 5 minutes (série "&amp;L1&amp;")"</f>
        <v>Défi : 50 calculs en 5 minutes (série 346)</v>
      </c>
      <c r="B2" s="68"/>
      <c r="C2" s="68"/>
      <c r="D2" s="68"/>
      <c r="E2" s="68"/>
      <c r="F2" s="68"/>
      <c r="G2" s="51"/>
      <c r="H2" s="69" t="str">
        <f>"série "&amp;L1</f>
        <v>série 346</v>
      </c>
      <c r="I2" s="69"/>
      <c r="J2" s="69"/>
      <c r="K2" s="69"/>
    </row>
    <row r="3" spans="1:9" ht="15">
      <c r="A3" s="70" t="s">
        <v>7</v>
      </c>
      <c r="B3" s="70"/>
      <c r="C3" s="70"/>
      <c r="D3" s="70"/>
      <c r="E3" s="70"/>
      <c r="F3" s="71"/>
      <c r="G3" s="52"/>
      <c r="H3" s="41"/>
      <c r="I3" s="41"/>
    </row>
    <row r="4" spans="1:15" ht="15">
      <c r="A4" s="53"/>
      <c r="B4" s="54"/>
      <c r="C4" s="54"/>
      <c r="D4" s="55"/>
      <c r="E4" s="54"/>
      <c r="F4" s="54"/>
      <c r="G4" s="52"/>
      <c r="H4" s="72" t="s">
        <v>4</v>
      </c>
      <c r="I4" s="72"/>
      <c r="J4" s="72"/>
      <c r="K4" s="72"/>
      <c r="L4" s="30"/>
      <c r="M4" s="30"/>
      <c r="N4" s="30"/>
      <c r="O4" s="30"/>
    </row>
    <row r="5" spans="1:18" ht="15" customHeight="1">
      <c r="A5" s="10"/>
      <c r="B5" s="34"/>
      <c r="C5" s="34"/>
      <c r="D5" s="35"/>
      <c r="E5" s="34"/>
      <c r="F5" s="34"/>
      <c r="G5" s="43"/>
      <c r="H5" s="42" t="s">
        <v>3</v>
      </c>
      <c r="I5" s="42"/>
      <c r="J5" s="42"/>
      <c r="K5" s="42" t="s">
        <v>2</v>
      </c>
      <c r="L5" s="30"/>
      <c r="M5" s="30"/>
      <c r="N5" s="73" t="s">
        <v>0</v>
      </c>
      <c r="O5" s="73"/>
      <c r="Q5" s="57" t="s">
        <v>1</v>
      </c>
      <c r="R5" s="31"/>
    </row>
    <row r="6" spans="1:18" ht="22.5" customHeight="1">
      <c r="A6" s="14">
        <v>1</v>
      </c>
      <c r="B6" s="38" t="str">
        <f>+N6&amp;" x "&amp;O6*10&amp;" = ____"</f>
        <v>6 x 60 = ____</v>
      </c>
      <c r="C6" s="39"/>
      <c r="D6" s="22">
        <v>26</v>
      </c>
      <c r="E6" s="38" t="str">
        <f>+Q6&amp;" : 10 = ____"</f>
        <v>60 : 10 = ____</v>
      </c>
      <c r="F6" s="38"/>
      <c r="G6" s="44"/>
      <c r="H6" s="62">
        <f>+N6*O6*10</f>
        <v>360</v>
      </c>
      <c r="I6" s="63"/>
      <c r="J6" s="63"/>
      <c r="K6" s="62">
        <f>+Q6/10</f>
        <v>6</v>
      </c>
      <c r="L6" s="61"/>
      <c r="M6" s="61"/>
      <c r="N6" s="58">
        <f ca="1">_XLL.ALEA.ENTRE.BORNES(2,9)</f>
        <v>6</v>
      </c>
      <c r="O6" s="58">
        <f ca="1">_XLL.ALEA.ENTRE.BORNES(2,9)</f>
        <v>6</v>
      </c>
      <c r="P6" s="61"/>
      <c r="Q6" s="58">
        <f ca="1">_XLL.ALEA.ENTRE.BORNES(1,99)</f>
        <v>60</v>
      </c>
      <c r="R6" s="58"/>
    </row>
    <row r="7" spans="1:18" ht="22.5" customHeight="1">
      <c r="A7" s="14">
        <v>2</v>
      </c>
      <c r="B7" s="38" t="str">
        <f>+N7&amp;" : 10 = ____"</f>
        <v>89 : 10 = ____</v>
      </c>
      <c r="C7" s="39"/>
      <c r="D7" s="22">
        <v>27</v>
      </c>
      <c r="E7" s="38" t="str">
        <f>Q7/10&amp;" + "&amp;R7/10&amp;" = ____"</f>
        <v>5,5 + 2,9 = ____</v>
      </c>
      <c r="F7" s="38"/>
      <c r="G7" s="44"/>
      <c r="H7" s="62">
        <f>+N7/10</f>
        <v>8.9</v>
      </c>
      <c r="I7" s="63"/>
      <c r="J7" s="63"/>
      <c r="K7" s="62">
        <f>+(Q7+R7)/10</f>
        <v>8.4</v>
      </c>
      <c r="L7" s="61"/>
      <c r="M7" s="61"/>
      <c r="N7" s="58">
        <f ca="1">_XLL.ALEA.ENTRE.BORNES(1,99)</f>
        <v>89</v>
      </c>
      <c r="O7" s="58"/>
      <c r="P7" s="61"/>
      <c r="Q7" s="58">
        <f ca="1">_XLL.ALEA.ENTRE.BORNES(1,100)</f>
        <v>55</v>
      </c>
      <c r="R7" s="58">
        <f ca="1">_XLL.ALEA.ENTRE.BORNES(1,100)</f>
        <v>29</v>
      </c>
    </row>
    <row r="8" spans="1:18" ht="22.5" customHeight="1">
      <c r="A8" s="14">
        <v>3</v>
      </c>
      <c r="B8" s="38" t="str">
        <f>N8/10&amp;" + "&amp;O8/10&amp;" = ____"</f>
        <v>8,1 + 7,3 = ____</v>
      </c>
      <c r="C8" s="39"/>
      <c r="D8" s="22">
        <v>28</v>
      </c>
      <c r="E8" s="38" t="str">
        <f>Q8/10&amp;" + ____ = "&amp;INT(Q8/10)+1</f>
        <v>8,2 + ____ = 9</v>
      </c>
      <c r="F8" s="38"/>
      <c r="G8" s="44"/>
      <c r="H8" s="62">
        <f>+(N8+O8)/10</f>
        <v>15.4</v>
      </c>
      <c r="I8" s="63"/>
      <c r="J8" s="63"/>
      <c r="K8" s="62">
        <f>+INT(Q8/10)+1-Q8/10</f>
        <v>0.8000000000000007</v>
      </c>
      <c r="L8" s="61"/>
      <c r="M8" s="61"/>
      <c r="N8" s="58">
        <f ca="1">_XLL.ALEA.ENTRE.BORNES(1,100)</f>
        <v>81</v>
      </c>
      <c r="O8" s="58">
        <f ca="1">_XLL.ALEA.ENTRE.BORNES(1,100)</f>
        <v>73</v>
      </c>
      <c r="P8" s="61"/>
      <c r="Q8" s="58">
        <f ca="1">_XLL.ALEA.ENTRE.BORNES(1,100)</f>
        <v>82</v>
      </c>
      <c r="R8" s="58"/>
    </row>
    <row r="9" spans="1:18" ht="22.5" customHeight="1">
      <c r="A9" s="14">
        <v>4</v>
      </c>
      <c r="B9" s="38" t="str">
        <f>N9/10&amp;" + ____ = "&amp;INT(N9/10)+1</f>
        <v>9,8 + ____ = 10</v>
      </c>
      <c r="C9" s="39"/>
      <c r="D9" s="22">
        <v>29</v>
      </c>
      <c r="E9" s="38" t="str">
        <f>"La moitié de "&amp;Q9+R9&amp;" est : ____"</f>
        <v>La moitié de 15 est : ____</v>
      </c>
      <c r="F9" s="38"/>
      <c r="G9" s="44"/>
      <c r="H9" s="62">
        <f>+INT(N9/10)+1-N9/10</f>
        <v>0.1999999999999993</v>
      </c>
      <c r="I9" s="63"/>
      <c r="J9" s="63"/>
      <c r="K9" s="62">
        <f>+(Q9+R9)/2</f>
        <v>7.5</v>
      </c>
      <c r="L9" s="61"/>
      <c r="M9" s="61"/>
      <c r="N9" s="58">
        <f ca="1">_XLL.ALEA.ENTRE.BORNES(1,100)</f>
        <v>98</v>
      </c>
      <c r="O9" s="58"/>
      <c r="P9" s="61"/>
      <c r="Q9" s="58">
        <f ca="1">_XLL.ALEA.ENTRE.BORNES(0,99)</f>
        <v>15</v>
      </c>
      <c r="R9" s="58"/>
    </row>
    <row r="10" spans="1:18" ht="22.5" customHeight="1">
      <c r="A10" s="14">
        <v>5</v>
      </c>
      <c r="B10" s="38" t="str">
        <f>"La moitié de "&amp;N10+O10&amp;" est : ____"</f>
        <v>La moitié de 73 est : ____</v>
      </c>
      <c r="C10" s="39"/>
      <c r="D10" s="22">
        <v>30</v>
      </c>
      <c r="E10" s="38" t="str">
        <f>"Le quadruple de "&amp;Q10&amp;" est : ____"</f>
        <v>Le quadruple de 39 est : ____</v>
      </c>
      <c r="F10" s="38"/>
      <c r="G10" s="44"/>
      <c r="H10" s="62">
        <f>+(N10+O10)/2</f>
        <v>36.5</v>
      </c>
      <c r="I10" s="63"/>
      <c r="J10" s="63"/>
      <c r="K10" s="62">
        <f>+Q10*4</f>
        <v>156</v>
      </c>
      <c r="L10" s="61"/>
      <c r="M10" s="61"/>
      <c r="N10" s="58">
        <f ca="1">2*_XLL.ALEA.ENTRE.BORNES(0,49)+1</f>
        <v>73</v>
      </c>
      <c r="O10" s="58"/>
      <c r="P10" s="61"/>
      <c r="Q10" s="58">
        <f ca="1">_XLL.ALEA.ENTRE.BORNES(5,45)</f>
        <v>39</v>
      </c>
      <c r="R10" s="58"/>
    </row>
    <row r="11" spans="1:18" ht="22.5" customHeight="1">
      <c r="A11" s="14">
        <v>6</v>
      </c>
      <c r="B11" s="38" t="str">
        <f>"Le quadruple de "&amp;N11&amp;" est : ____"</f>
        <v>Le quadruple de 22 est : ____</v>
      </c>
      <c r="C11" s="39"/>
      <c r="D11" s="22">
        <v>31</v>
      </c>
      <c r="E11" s="38" t="str">
        <f>+Q11*10&amp;" x "&amp;R11*10&amp;" = ____"</f>
        <v>80 x 80 = ____</v>
      </c>
      <c r="F11" s="38"/>
      <c r="G11" s="44"/>
      <c r="H11" s="62">
        <f>+N11*4</f>
        <v>88</v>
      </c>
      <c r="I11" s="62"/>
      <c r="J11" s="62"/>
      <c r="K11" s="62">
        <f>+Q11*R11*100</f>
        <v>6400</v>
      </c>
      <c r="L11" s="61"/>
      <c r="M11" s="61"/>
      <c r="N11" s="58">
        <f ca="1">_XLL.ALEA.ENTRE.BORNES(5,45)</f>
        <v>22</v>
      </c>
      <c r="O11" s="58"/>
      <c r="P11" s="61"/>
      <c r="Q11" s="58">
        <f ca="1">_XLL.ALEA.ENTRE.BORNES(2,9)</f>
        <v>8</v>
      </c>
      <c r="R11" s="58">
        <f ca="1">_XLL.ALEA.ENTRE.BORNES(2,9)</f>
        <v>8</v>
      </c>
    </row>
    <row r="12" spans="1:18" ht="22.5" customHeight="1">
      <c r="A12" s="14">
        <v>7</v>
      </c>
      <c r="B12" s="38" t="str">
        <f>+N12*10&amp;" x "&amp;O12&amp;" = ____"</f>
        <v>20 x 9 = ____</v>
      </c>
      <c r="C12" s="39"/>
      <c r="D12" s="22">
        <v>32</v>
      </c>
      <c r="E12" s="38" t="str">
        <f>+Q12&amp;" : 10 = ____"</f>
        <v>30 : 10 = ____</v>
      </c>
      <c r="F12" s="38"/>
      <c r="G12" s="44"/>
      <c r="H12" s="62">
        <f>+N12*O12*10</f>
        <v>180</v>
      </c>
      <c r="I12" s="63"/>
      <c r="J12" s="63"/>
      <c r="K12" s="62">
        <f>+Q12/10</f>
        <v>3</v>
      </c>
      <c r="L12" s="61"/>
      <c r="M12" s="61"/>
      <c r="N12" s="58">
        <f ca="1">_XLL.ALEA.ENTRE.BORNES(2,9)</f>
        <v>2</v>
      </c>
      <c r="O12" s="58">
        <f ca="1">_XLL.ALEA.ENTRE.BORNES(2,9)</f>
        <v>9</v>
      </c>
      <c r="P12" s="61"/>
      <c r="Q12" s="58">
        <f ca="1">_XLL.ALEA.ENTRE.BORNES(1,99)</f>
        <v>30</v>
      </c>
      <c r="R12" s="58"/>
    </row>
    <row r="13" spans="1:18" ht="22.5" customHeight="1">
      <c r="A13" s="14">
        <v>8</v>
      </c>
      <c r="B13" s="38" t="str">
        <f>+N13&amp;" : 10 = ____"</f>
        <v>96 : 10 = ____</v>
      </c>
      <c r="C13" s="39"/>
      <c r="D13" s="22">
        <v>33</v>
      </c>
      <c r="E13" s="38" t="str">
        <f>Q13/10&amp;" + "&amp;R13/10&amp;" = ____"</f>
        <v>12,4 + 0,2 = ____</v>
      </c>
      <c r="F13" s="38"/>
      <c r="G13" s="44"/>
      <c r="H13" s="62">
        <f>+N13/10</f>
        <v>9.6</v>
      </c>
      <c r="I13" s="63"/>
      <c r="J13" s="63"/>
      <c r="K13" s="62">
        <f>+(Q13+R13)/10</f>
        <v>12.6</v>
      </c>
      <c r="L13" s="61"/>
      <c r="M13" s="61"/>
      <c r="N13" s="58">
        <f ca="1">_XLL.ALEA.ENTRE.BORNES(1,99)</f>
        <v>96</v>
      </c>
      <c r="O13" s="58"/>
      <c r="P13" s="61"/>
      <c r="Q13" s="58">
        <f ca="1">_XLL.ALEA.ENTRE.BORNES(1,200)</f>
        <v>124</v>
      </c>
      <c r="R13" s="58">
        <f ca="1">_XLL.ALEA.ENTRE.BORNES(1,100)</f>
        <v>2</v>
      </c>
    </row>
    <row r="14" spans="1:18" ht="22.5" customHeight="1">
      <c r="A14" s="14">
        <v>9</v>
      </c>
      <c r="B14" s="38" t="str">
        <f>N14/10&amp;" + "&amp;O14/10&amp;" = ____"</f>
        <v>15,2 + 4,1 = ____</v>
      </c>
      <c r="C14" s="39"/>
      <c r="D14" s="22">
        <v>34</v>
      </c>
      <c r="E14" s="38" t="str">
        <f>Q14/100&amp;" + ____ = "&amp;INT(Q14/100)+1</f>
        <v>8,41 + ____ = 9</v>
      </c>
      <c r="F14" s="38"/>
      <c r="G14" s="44"/>
      <c r="H14" s="62">
        <f>+(N14+O14)/10</f>
        <v>19.3</v>
      </c>
      <c r="I14" s="63"/>
      <c r="J14" s="63"/>
      <c r="K14" s="62">
        <f>+INT(Q14/100)+1-Q14/100</f>
        <v>0.5899999999999999</v>
      </c>
      <c r="L14" s="61"/>
      <c r="M14" s="61"/>
      <c r="N14" s="58">
        <f ca="1">_XLL.ALEA.ENTRE.BORNES(1,200)</f>
        <v>152</v>
      </c>
      <c r="O14" s="58">
        <f ca="1">_XLL.ALEA.ENTRE.BORNES(1,100)</f>
        <v>41</v>
      </c>
      <c r="P14" s="61"/>
      <c r="Q14" s="58">
        <f ca="1">_XLL.ALEA.ENTRE.BORNES(10,1000)</f>
        <v>841</v>
      </c>
      <c r="R14" s="58"/>
    </row>
    <row r="15" spans="1:18" ht="22.5" customHeight="1">
      <c r="A15" s="14">
        <v>10</v>
      </c>
      <c r="B15" s="38" t="str">
        <f>N15/100&amp;" + ____ = "&amp;INT(N15/100)+1</f>
        <v>7,64 + ____ = 8</v>
      </c>
      <c r="C15" s="39"/>
      <c r="D15" s="22">
        <v>35</v>
      </c>
      <c r="E15" s="38" t="str">
        <f>"La moitié de "&amp;Q15+R15&amp;" est : ____"</f>
        <v>La moitié de 33 est : ____</v>
      </c>
      <c r="F15" s="38"/>
      <c r="G15" s="44"/>
      <c r="H15" s="62">
        <f>+INT(N15/100)+1-N15/100</f>
        <v>0.3600000000000003</v>
      </c>
      <c r="I15" s="63"/>
      <c r="J15" s="63"/>
      <c r="K15" s="62">
        <f>+(Q15+R15)/2</f>
        <v>16.5</v>
      </c>
      <c r="L15" s="61"/>
      <c r="M15" s="61"/>
      <c r="N15" s="58">
        <f ca="1">_XLL.ALEA.ENTRE.BORNES(10,1000)</f>
        <v>764</v>
      </c>
      <c r="O15" s="58"/>
      <c r="P15" s="61"/>
      <c r="Q15" s="58">
        <f ca="1">2*_XLL.ALEA.ENTRE.BORNES(0,49)+1</f>
        <v>33</v>
      </c>
      <c r="R15" s="58"/>
    </row>
    <row r="16" spans="1:18" ht="22.5" customHeight="1">
      <c r="A16" s="14">
        <v>11</v>
      </c>
      <c r="B16" s="38" t="str">
        <f>"La moitié de "&amp;N16+O16&amp;" est : ____"</f>
        <v>La moitié de 82 est : ____</v>
      </c>
      <c r="C16" s="39"/>
      <c r="D16" s="22">
        <v>36</v>
      </c>
      <c r="E16" s="38" t="str">
        <f>"Le quart de "&amp;Q16&amp;" est : ____"</f>
        <v>Le quart de 84 est : ____</v>
      </c>
      <c r="F16" s="58"/>
      <c r="G16" s="44"/>
      <c r="H16" s="62">
        <f>+(N16+O16)/2</f>
        <v>41</v>
      </c>
      <c r="I16" s="63"/>
      <c r="J16" s="63"/>
      <c r="K16" s="62">
        <f>+Q16/4</f>
        <v>21</v>
      </c>
      <c r="L16" s="61"/>
      <c r="M16" s="61"/>
      <c r="N16" s="58">
        <f ca="1">_XLL.ALEA.ENTRE.BORNES(0,99)</f>
        <v>82</v>
      </c>
      <c r="O16" s="58"/>
      <c r="P16" s="61"/>
      <c r="Q16" s="58">
        <f ca="1">_XLL.ALEA.ENTRE.BORNES(5,25)*4</f>
        <v>84</v>
      </c>
      <c r="R16" s="58"/>
    </row>
    <row r="17" spans="1:18" ht="22.5" customHeight="1">
      <c r="A17" s="14">
        <v>12</v>
      </c>
      <c r="B17" s="38" t="str">
        <f>"Le quadruple de "&amp;N17&amp;" est : ____"</f>
        <v>Le quadruple de 44 est : ____</v>
      </c>
      <c r="C17" s="39"/>
      <c r="D17" s="22">
        <v>37</v>
      </c>
      <c r="E17" s="38" t="str">
        <f>+Q17*10&amp;" x "&amp;R17&amp;" = ____"</f>
        <v>70 x 7 = ____</v>
      </c>
      <c r="F17" s="38"/>
      <c r="G17" s="44"/>
      <c r="H17" s="62">
        <f>+N17*4</f>
        <v>176</v>
      </c>
      <c r="I17" s="63"/>
      <c r="J17" s="63"/>
      <c r="K17" s="62">
        <f>+Q17*R17*10</f>
        <v>490</v>
      </c>
      <c r="L17" s="61"/>
      <c r="M17" s="61"/>
      <c r="N17" s="58">
        <f ca="1">_XLL.ALEA.ENTRE.BORNES(5,45)</f>
        <v>44</v>
      </c>
      <c r="O17" s="58"/>
      <c r="P17" s="61"/>
      <c r="Q17" s="58">
        <f ca="1">_XLL.ALEA.ENTRE.BORNES(2,9)</f>
        <v>7</v>
      </c>
      <c r="R17" s="58">
        <f ca="1">_XLL.ALEA.ENTRE.BORNES(2,9)</f>
        <v>7</v>
      </c>
    </row>
    <row r="18" spans="1:18" ht="22.5" customHeight="1">
      <c r="A18" s="14">
        <v>13</v>
      </c>
      <c r="B18" s="38" t="str">
        <f>+N18&amp;" x "&amp;O18*10&amp;" = ____"</f>
        <v>4 x 50 = ____</v>
      </c>
      <c r="C18" s="39"/>
      <c r="D18" s="22">
        <v>38</v>
      </c>
      <c r="E18" s="38" t="str">
        <f>+Q18&amp;" : 10 = ____"</f>
        <v>48 : 10 = ____</v>
      </c>
      <c r="F18" s="38"/>
      <c r="G18" s="44"/>
      <c r="H18" s="62">
        <f>+N18*O18*10</f>
        <v>200</v>
      </c>
      <c r="I18" s="63"/>
      <c r="J18" s="63"/>
      <c r="K18" s="62">
        <f>+Q18/10</f>
        <v>4.8</v>
      </c>
      <c r="L18" s="61"/>
      <c r="M18" s="61"/>
      <c r="N18" s="58">
        <f ca="1">_XLL.ALEA.ENTRE.BORNES(2,9)</f>
        <v>4</v>
      </c>
      <c r="O18" s="58">
        <f ca="1">_XLL.ALEA.ENTRE.BORNES(2,9)</f>
        <v>5</v>
      </c>
      <c r="P18" s="61"/>
      <c r="Q18" s="58">
        <f ca="1">_XLL.ALEA.ENTRE.BORNES(1,99)</f>
        <v>48</v>
      </c>
      <c r="R18" s="58"/>
    </row>
    <row r="19" spans="1:18" ht="22.5" customHeight="1">
      <c r="A19" s="14">
        <v>14</v>
      </c>
      <c r="B19" s="38" t="str">
        <f>+N19&amp;" : 10 = ____"</f>
        <v>20 : 10 = ____</v>
      </c>
      <c r="C19" s="39"/>
      <c r="D19" s="22">
        <v>39</v>
      </c>
      <c r="E19" s="38" t="str">
        <f>Q19/10&amp;" + "&amp;R19/10&amp;" = ____"</f>
        <v>0,2 + 17,8 = ____</v>
      </c>
      <c r="F19" s="38"/>
      <c r="G19" s="44"/>
      <c r="H19" s="62">
        <f>+N19/10</f>
        <v>2</v>
      </c>
      <c r="I19" s="63"/>
      <c r="J19" s="63"/>
      <c r="K19" s="62">
        <f>+(Q19+R19)/10</f>
        <v>18</v>
      </c>
      <c r="L19" s="61"/>
      <c r="M19" s="61"/>
      <c r="N19" s="58">
        <f ca="1">_XLL.ALEA.ENTRE.BORNES(1,20)</f>
        <v>20</v>
      </c>
      <c r="O19" s="58"/>
      <c r="P19" s="61"/>
      <c r="Q19" s="58">
        <f ca="1">_XLL.ALEA.ENTRE.BORNES(1,100)</f>
        <v>2</v>
      </c>
      <c r="R19" s="58">
        <f ca="1">_XLL.ALEA.ENTRE.BORNES(1,200)</f>
        <v>178</v>
      </c>
    </row>
    <row r="20" spans="1:18" ht="22.5" customHeight="1">
      <c r="A20" s="14">
        <v>15</v>
      </c>
      <c r="B20" s="38" t="str">
        <f>N20/10&amp;" + "&amp;O20/10&amp;" = ____"</f>
        <v>2,3 + 1,7 = ____</v>
      </c>
      <c r="C20" s="39"/>
      <c r="D20" s="22">
        <v>40</v>
      </c>
      <c r="E20" s="38" t="str">
        <f>Q20/10&amp;" + ____ = "&amp;INT(Q20/10)+1</f>
        <v>3,1 + ____ = 4</v>
      </c>
      <c r="F20" s="38"/>
      <c r="G20" s="44"/>
      <c r="H20" s="62">
        <f>+(N20+O20)/10</f>
        <v>4</v>
      </c>
      <c r="I20" s="63"/>
      <c r="J20" s="63"/>
      <c r="K20" s="62">
        <f>+INT(Q20/10)+1-Q20/10</f>
        <v>0.8999999999999999</v>
      </c>
      <c r="L20" s="61"/>
      <c r="M20" s="61"/>
      <c r="N20" s="58">
        <f ca="1">_XLL.ALEA.ENTRE.BORNES(1,100)</f>
        <v>23</v>
      </c>
      <c r="O20" s="58">
        <f ca="1">_XLL.ALEA.ENTRE.BORNES(1,100)</f>
        <v>17</v>
      </c>
      <c r="P20" s="61"/>
      <c r="Q20" s="58">
        <f ca="1">_XLL.ALEA.ENTRE.BORNES(1,100)</f>
        <v>31</v>
      </c>
      <c r="R20" s="58"/>
    </row>
    <row r="21" spans="1:18" ht="22.5" customHeight="1">
      <c r="A21" s="14">
        <v>16</v>
      </c>
      <c r="B21" s="38" t="str">
        <f>N21/10&amp;" + ____ = "&amp;INT(N21/10)+1</f>
        <v>6,1 + ____ = 7</v>
      </c>
      <c r="C21" s="39"/>
      <c r="D21" s="22">
        <v>41</v>
      </c>
      <c r="E21" s="38" t="str">
        <f>"La moitié de "&amp;Q21+R21&amp;" est : ____"</f>
        <v>La moitié de 3 est : ____</v>
      </c>
      <c r="F21" s="38"/>
      <c r="G21" s="44"/>
      <c r="H21" s="62">
        <f>+INT(N21/10)+1-N21/10</f>
        <v>0.9000000000000004</v>
      </c>
      <c r="I21" s="63"/>
      <c r="J21" s="63"/>
      <c r="K21" s="62">
        <f>+(Q21+R21)/2</f>
        <v>1.5</v>
      </c>
      <c r="L21" s="61"/>
      <c r="M21" s="61"/>
      <c r="N21" s="58">
        <f ca="1">_XLL.ALEA.ENTRE.BORNES(1,100)</f>
        <v>61</v>
      </c>
      <c r="O21" s="58"/>
      <c r="P21" s="61"/>
      <c r="Q21" s="58">
        <f ca="1">_XLL.ALEA.ENTRE.BORNES(0,99)</f>
        <v>3</v>
      </c>
      <c r="R21" s="58"/>
    </row>
    <row r="22" spans="1:18" ht="22.5" customHeight="1">
      <c r="A22" s="14">
        <v>17</v>
      </c>
      <c r="B22" s="38" t="str">
        <f>"La moitié de "&amp;N22+O22&amp;" est : ____"</f>
        <v>La moitié de 79 est : ____</v>
      </c>
      <c r="C22" s="39"/>
      <c r="D22" s="22">
        <v>42</v>
      </c>
      <c r="E22" s="38" t="str">
        <f>"Le quadruple de "&amp;Q22&amp;" est : ____"</f>
        <v>Le quadruple de 19 est : ____</v>
      </c>
      <c r="F22" s="38"/>
      <c r="G22" s="44"/>
      <c r="H22" s="62">
        <f>+(N22+O22)/2</f>
        <v>39.5</v>
      </c>
      <c r="I22" s="63"/>
      <c r="J22" s="63"/>
      <c r="K22" s="62">
        <f>+Q22*4</f>
        <v>76</v>
      </c>
      <c r="L22" s="61"/>
      <c r="M22" s="61"/>
      <c r="N22" s="58">
        <f ca="1">2*_XLL.ALEA.ENTRE.BORNES(0,49)+1</f>
        <v>79</v>
      </c>
      <c r="O22" s="58"/>
      <c r="P22" s="61"/>
      <c r="Q22" s="58">
        <f ca="1">_XLL.ALEA.ENTRE.BORNES(5,45)</f>
        <v>19</v>
      </c>
      <c r="R22" s="58"/>
    </row>
    <row r="23" spans="1:18" ht="22.5" customHeight="1">
      <c r="A23" s="14">
        <v>18</v>
      </c>
      <c r="B23" s="38" t="str">
        <f>"Le quart de "&amp;N23&amp;" est : ____"</f>
        <v>Le quart de 68 est : ____</v>
      </c>
      <c r="C23" s="39"/>
      <c r="D23" s="22">
        <v>43</v>
      </c>
      <c r="E23" s="38" t="str">
        <f>+Q23&amp;" x "&amp;R23*10&amp;" = ____"</f>
        <v>7 x 80 = ____</v>
      </c>
      <c r="F23" s="38"/>
      <c r="G23" s="44"/>
      <c r="H23" s="62">
        <f>+N23/4</f>
        <v>17</v>
      </c>
      <c r="I23" s="63"/>
      <c r="J23" s="63"/>
      <c r="K23" s="62">
        <f>+Q23*R23*10</f>
        <v>560</v>
      </c>
      <c r="L23" s="61"/>
      <c r="M23" s="61"/>
      <c r="N23" s="58">
        <f ca="1">_XLL.ALEA.ENTRE.BORNES(5,25)*4</f>
        <v>68</v>
      </c>
      <c r="O23" s="58"/>
      <c r="P23" s="61"/>
      <c r="Q23" s="58">
        <f ca="1">_XLL.ALEA.ENTRE.BORNES(2,9)</f>
        <v>7</v>
      </c>
      <c r="R23" s="58">
        <f ca="1">_XLL.ALEA.ENTRE.BORNES(2,9)</f>
        <v>8</v>
      </c>
    </row>
    <row r="24" spans="1:18" ht="22.5" customHeight="1">
      <c r="A24" s="14">
        <v>19</v>
      </c>
      <c r="B24" s="38" t="str">
        <f>+N24*10&amp;" x "&amp;O24&amp;" = ____"</f>
        <v>50 x 2 = ____</v>
      </c>
      <c r="C24" s="39"/>
      <c r="D24" s="22">
        <v>44</v>
      </c>
      <c r="E24" s="38" t="str">
        <f>+Q24&amp;" : 10 = ____"</f>
        <v>11 : 10 = ____</v>
      </c>
      <c r="F24" s="38"/>
      <c r="G24" s="44"/>
      <c r="H24" s="62">
        <f>+N24*O24*10</f>
        <v>100</v>
      </c>
      <c r="I24" s="63"/>
      <c r="J24" s="63"/>
      <c r="K24" s="62">
        <f>+Q24/10</f>
        <v>1.1</v>
      </c>
      <c r="L24" s="61"/>
      <c r="M24" s="61"/>
      <c r="N24" s="58">
        <f ca="1">_XLL.ALEA.ENTRE.BORNES(2,9)</f>
        <v>5</v>
      </c>
      <c r="O24" s="58">
        <f ca="1">_XLL.ALEA.ENTRE.BORNES(2,9)</f>
        <v>2</v>
      </c>
      <c r="P24" s="61"/>
      <c r="Q24" s="58">
        <f ca="1">_XLL.ALEA.ENTRE.BORNES(1,20)</f>
        <v>11</v>
      </c>
      <c r="R24" s="58"/>
    </row>
    <row r="25" spans="1:18" ht="22.5" customHeight="1">
      <c r="A25" s="14">
        <v>20</v>
      </c>
      <c r="B25" s="38" t="str">
        <f>+N25&amp;" : 10 = ____"</f>
        <v>41 : 10 = ____</v>
      </c>
      <c r="C25" s="39"/>
      <c r="D25" s="22">
        <v>45</v>
      </c>
      <c r="E25" s="38" t="str">
        <f>Q25/10&amp;" + "&amp;R25/10&amp;" = ____"</f>
        <v>10,6 + 3,7 = ____</v>
      </c>
      <c r="F25" s="38"/>
      <c r="G25" s="44"/>
      <c r="H25" s="62">
        <f>+N25/10</f>
        <v>4.1</v>
      </c>
      <c r="I25" s="63"/>
      <c r="J25" s="63"/>
      <c r="K25" s="62">
        <f>+(Q25+R25)/10</f>
        <v>14.3</v>
      </c>
      <c r="L25" s="61"/>
      <c r="M25" s="61"/>
      <c r="N25" s="58">
        <f ca="1">_XLL.ALEA.ENTRE.BORNES(1,99)</f>
        <v>41</v>
      </c>
      <c r="O25" s="58">
        <f ca="1">_XLL.ALEA.ENTRE.BORNES(6,9)</f>
        <v>8</v>
      </c>
      <c r="P25" s="61"/>
      <c r="Q25" s="58">
        <f ca="1">_XLL.ALEA.ENTRE.BORNES(1,200)</f>
        <v>106</v>
      </c>
      <c r="R25" s="58">
        <f ca="1">_XLL.ALEA.ENTRE.BORNES(1,100)</f>
        <v>37</v>
      </c>
    </row>
    <row r="26" spans="1:18" ht="22.5" customHeight="1">
      <c r="A26" s="14">
        <v>21</v>
      </c>
      <c r="B26" s="38" t="str">
        <f>N26/10&amp;" + "&amp;O26/10&amp;" = ____"</f>
        <v>5,5 + 4 = ____</v>
      </c>
      <c r="C26" s="39"/>
      <c r="D26" s="22">
        <v>46</v>
      </c>
      <c r="E26" s="38" t="str">
        <f>Q26/100&amp;" + ____ = "&amp;INT(Q26/100)+1</f>
        <v>0,66 + ____ = 1</v>
      </c>
      <c r="F26" s="40"/>
      <c r="G26" s="45"/>
      <c r="H26" s="62">
        <f>+(N26+O26)/10</f>
        <v>9.5</v>
      </c>
      <c r="I26" s="63"/>
      <c r="J26" s="63"/>
      <c r="K26" s="62">
        <f>+INT(Q26/100)+1-Q26/100</f>
        <v>0.33999999999999997</v>
      </c>
      <c r="L26" s="61"/>
      <c r="M26" s="61"/>
      <c r="N26" s="58">
        <f ca="1">_XLL.ALEA.ENTRE.BORNES(1,100)</f>
        <v>55</v>
      </c>
      <c r="O26" s="58">
        <f ca="1">_XLL.ALEA.ENTRE.BORNES(1,100)</f>
        <v>40</v>
      </c>
      <c r="P26" s="61"/>
      <c r="Q26" s="58">
        <f ca="1">_XLL.ALEA.ENTRE.BORNES(10,1000)</f>
        <v>66</v>
      </c>
      <c r="R26" s="58"/>
    </row>
    <row r="27" spans="1:18" ht="22.5" customHeight="1">
      <c r="A27" s="14">
        <v>22</v>
      </c>
      <c r="B27" s="38" t="str">
        <f>N27/100&amp;" + ____ = "&amp;INT(N27/100)+1</f>
        <v>6,29 + ____ = 7</v>
      </c>
      <c r="C27" s="39"/>
      <c r="D27" s="22">
        <v>47</v>
      </c>
      <c r="E27" s="38" t="str">
        <f>"La moitié de "&amp;Q27+R27&amp;" est : ____"</f>
        <v>La moitié de 34 est : ____</v>
      </c>
      <c r="F27" s="40"/>
      <c r="G27" s="45"/>
      <c r="H27" s="62">
        <f>+INT(N27/100)+1-N27/100</f>
        <v>0.71</v>
      </c>
      <c r="I27" s="63"/>
      <c r="J27" s="63"/>
      <c r="K27" s="62">
        <f>+(Q27+R27)/2</f>
        <v>17</v>
      </c>
      <c r="L27" s="61"/>
      <c r="M27" s="61"/>
      <c r="N27" s="58">
        <f ca="1">_XLL.ALEA.ENTRE.BORNES(10,1000)</f>
        <v>629</v>
      </c>
      <c r="O27" s="58"/>
      <c r="P27" s="61"/>
      <c r="Q27" s="58">
        <f ca="1">_XLL.ALEA.ENTRE.BORNES(0,99)</f>
        <v>34</v>
      </c>
      <c r="R27" s="58"/>
    </row>
    <row r="28" spans="1:18" ht="22.5" customHeight="1">
      <c r="A28" s="14">
        <v>23</v>
      </c>
      <c r="B28" s="38" t="str">
        <f>"La moitié de "&amp;N28+O28&amp;" est : ____"</f>
        <v>La moitié de 82 est : ____</v>
      </c>
      <c r="C28" s="39"/>
      <c r="D28" s="22">
        <v>48</v>
      </c>
      <c r="E28" s="38" t="str">
        <f>"Le quart de "&amp;Q28&amp;" est : ____"</f>
        <v>Le quart de 28 est : ____</v>
      </c>
      <c r="F28" s="40"/>
      <c r="G28" s="45"/>
      <c r="H28" s="62">
        <f>+(N28+O28)/2</f>
        <v>41</v>
      </c>
      <c r="I28" s="63"/>
      <c r="J28" s="63"/>
      <c r="K28" s="62">
        <f>+Q28/4</f>
        <v>7</v>
      </c>
      <c r="L28" s="61"/>
      <c r="M28" s="61"/>
      <c r="N28" s="58">
        <f ca="1">_XLL.ALEA.ENTRE.BORNES(0,99)</f>
        <v>82</v>
      </c>
      <c r="O28" s="58"/>
      <c r="P28" s="61"/>
      <c r="Q28" s="58">
        <f ca="1">_XLL.ALEA.ENTRE.BORNES(5,25)*4</f>
        <v>28</v>
      </c>
      <c r="R28" s="58"/>
    </row>
    <row r="29" spans="1:18" ht="22.5" customHeight="1">
      <c r="A29" s="14">
        <v>24</v>
      </c>
      <c r="B29" s="38" t="str">
        <f>"Le quart de "&amp;N29&amp;" est : ____"</f>
        <v>Le quart de 100 est : ____</v>
      </c>
      <c r="C29" s="39"/>
      <c r="D29" s="22">
        <v>49</v>
      </c>
      <c r="E29" s="38" t="str">
        <f>+Q29*10&amp;" x "&amp;R29&amp;" = ____"</f>
        <v>30 x 5 = ____</v>
      </c>
      <c r="F29" s="40"/>
      <c r="G29" s="45"/>
      <c r="H29" s="62">
        <f>+N29/4</f>
        <v>25</v>
      </c>
      <c r="I29" s="63"/>
      <c r="J29" s="63"/>
      <c r="K29" s="62">
        <f>+Q29*R29*10</f>
        <v>150</v>
      </c>
      <c r="L29" s="61"/>
      <c r="M29" s="61"/>
      <c r="N29" s="58">
        <f ca="1">_XLL.ALEA.ENTRE.BORNES(5,25)*4</f>
        <v>100</v>
      </c>
      <c r="O29" s="58"/>
      <c r="P29" s="61"/>
      <c r="Q29" s="58">
        <f ca="1">_XLL.ALEA.ENTRE.BORNES(2,9)</f>
        <v>3</v>
      </c>
      <c r="R29" s="58">
        <f ca="1">_XLL.ALEA.ENTRE.BORNES(2,9)</f>
        <v>5</v>
      </c>
    </row>
    <row r="30" spans="1:18" ht="22.5" customHeight="1">
      <c r="A30" s="14">
        <v>25</v>
      </c>
      <c r="B30" s="38" t="str">
        <f>+N30&amp;" x "&amp;O30*10&amp;" = ____"</f>
        <v>4 x 60 = ____</v>
      </c>
      <c r="C30" s="39"/>
      <c r="D30" s="22">
        <v>50</v>
      </c>
      <c r="E30" s="38" t="str">
        <f>+Q30&amp;" : 10 = ____"</f>
        <v>38 : 10 = ____</v>
      </c>
      <c r="F30" s="40"/>
      <c r="G30" s="45"/>
      <c r="H30" s="62">
        <f>+N30*O30*10</f>
        <v>240</v>
      </c>
      <c r="I30" s="63"/>
      <c r="J30" s="63"/>
      <c r="K30" s="62">
        <f>+Q30/10</f>
        <v>3.8</v>
      </c>
      <c r="L30" s="61"/>
      <c r="M30" s="61"/>
      <c r="N30" s="58">
        <f ca="1">_XLL.ALEA.ENTRE.BORNES(2,9)</f>
        <v>4</v>
      </c>
      <c r="O30" s="58">
        <f ca="1">_XLL.ALEA.ENTRE.BORNES(2,9)</f>
        <v>6</v>
      </c>
      <c r="P30" s="61"/>
      <c r="Q30" s="58">
        <f ca="1">_XLL.ALEA.ENTRE.BORNES(1,99)</f>
        <v>38</v>
      </c>
      <c r="R30" s="58"/>
    </row>
    <row r="31" spans="1:18" ht="15">
      <c r="A31" s="10"/>
      <c r="B31" s="38"/>
      <c r="C31" s="33"/>
      <c r="D31" s="35"/>
      <c r="E31" s="34"/>
      <c r="F31" s="34"/>
      <c r="G31" s="43"/>
      <c r="H31" s="46"/>
      <c r="Q31" s="31"/>
      <c r="R31" s="31"/>
    </row>
    <row r="32" spans="1:18" ht="15">
      <c r="A32" s="10"/>
      <c r="B32" s="34"/>
      <c r="C32" s="34"/>
      <c r="D32" s="35"/>
      <c r="E32" s="34"/>
      <c r="F32" s="34"/>
      <c r="G32" s="43"/>
      <c r="H32" s="46"/>
      <c r="Q32" s="31"/>
      <c r="R32" s="31"/>
    </row>
    <row r="33" spans="1:18" ht="15">
      <c r="A33" s="11"/>
      <c r="B33" s="34"/>
      <c r="C33" s="34"/>
      <c r="D33" s="35"/>
      <c r="E33" s="34"/>
      <c r="F33" s="34"/>
      <c r="G33" s="43"/>
      <c r="H33" s="46"/>
      <c r="Q33" s="31"/>
      <c r="R33" s="31"/>
    </row>
    <row r="34" spans="1:18" ht="15">
      <c r="A34" s="67"/>
      <c r="B34" s="67"/>
      <c r="C34" s="34"/>
      <c r="D34" s="35"/>
      <c r="E34" s="34"/>
      <c r="F34" s="34"/>
      <c r="G34" s="43"/>
      <c r="H34" s="46"/>
      <c r="Q34" s="31"/>
      <c r="R34" s="31"/>
    </row>
    <row r="35" spans="1:18" ht="15">
      <c r="A35" s="67"/>
      <c r="B35" s="67"/>
      <c r="C35" s="34"/>
      <c r="D35" s="35"/>
      <c r="E35" s="34"/>
      <c r="F35" s="34"/>
      <c r="G35" s="43"/>
      <c r="H35" s="46"/>
      <c r="Q35" s="31"/>
      <c r="R35" s="31"/>
    </row>
    <row r="36" spans="1:7" ht="15">
      <c r="A36" s="66"/>
      <c r="B36" s="66"/>
      <c r="C36" s="34"/>
      <c r="D36" s="35"/>
      <c r="E36" s="34"/>
      <c r="F36" s="34"/>
      <c r="G36" s="43"/>
    </row>
    <row r="37" spans="1:7" ht="15">
      <c r="A37" s="67"/>
      <c r="B37" s="67"/>
      <c r="C37" s="34"/>
      <c r="D37" s="35"/>
      <c r="E37" s="34"/>
      <c r="F37" s="34"/>
      <c r="G37" s="43"/>
    </row>
    <row r="38" spans="1:7" ht="15">
      <c r="A38" s="67"/>
      <c r="B38" s="67"/>
      <c r="C38" s="34"/>
      <c r="D38" s="35"/>
      <c r="E38" s="34"/>
      <c r="F38" s="34"/>
      <c r="G38" s="43"/>
    </row>
    <row r="39" ht="15">
      <c r="D39" s="36"/>
    </row>
    <row r="40" ht="15">
      <c r="D40" s="36"/>
    </row>
    <row r="41" ht="15">
      <c r="D41" s="36"/>
    </row>
    <row r="42" ht="15">
      <c r="D42" s="36"/>
    </row>
    <row r="43" spans="2:4" ht="15">
      <c r="B43" s="37"/>
      <c r="D43" s="36"/>
    </row>
    <row r="44" ht="15">
      <c r="D44" s="36"/>
    </row>
    <row r="45" ht="15">
      <c r="D45" s="36"/>
    </row>
    <row r="46" ht="15">
      <c r="D46" s="36"/>
    </row>
    <row r="47" ht="15">
      <c r="D47" s="36"/>
    </row>
    <row r="48" ht="15">
      <c r="D48" s="36"/>
    </row>
    <row r="49" ht="15">
      <c r="D49" s="36"/>
    </row>
    <row r="50" ht="15">
      <c r="D50" s="36"/>
    </row>
    <row r="51" ht="15">
      <c r="D51" s="36"/>
    </row>
    <row r="52" ht="15">
      <c r="D52" s="36"/>
    </row>
    <row r="53" ht="15">
      <c r="D53" s="36"/>
    </row>
    <row r="54" ht="15">
      <c r="D54" s="36"/>
    </row>
    <row r="55" ht="15">
      <c r="D55" s="36"/>
    </row>
    <row r="56" ht="15">
      <c r="D56" s="36"/>
    </row>
    <row r="57" ht="15">
      <c r="D57" s="36"/>
    </row>
    <row r="58" ht="15">
      <c r="D58" s="36"/>
    </row>
    <row r="59" ht="15">
      <c r="D59" s="36"/>
    </row>
    <row r="60" ht="15">
      <c r="D60" s="36"/>
    </row>
    <row r="61" ht="15">
      <c r="D61" s="36"/>
    </row>
    <row r="62" ht="15">
      <c r="D62" s="36"/>
    </row>
    <row r="63" ht="15">
      <c r="D63" s="36"/>
    </row>
    <row r="64" ht="15">
      <c r="D64" s="36"/>
    </row>
    <row r="65" ht="15">
      <c r="D65" s="36"/>
    </row>
    <row r="66" ht="15">
      <c r="D66" s="36"/>
    </row>
    <row r="67" ht="15">
      <c r="D67" s="36"/>
    </row>
    <row r="68" ht="15">
      <c r="D68" s="36"/>
    </row>
    <row r="69" ht="15">
      <c r="D69" s="36"/>
    </row>
    <row r="70" ht="15">
      <c r="D70" s="36"/>
    </row>
    <row r="71" ht="15">
      <c r="D71" s="36"/>
    </row>
    <row r="72" ht="15">
      <c r="D72" s="36"/>
    </row>
    <row r="73" ht="15">
      <c r="D73" s="36"/>
    </row>
    <row r="74" ht="15">
      <c r="D74" s="36"/>
    </row>
    <row r="75" ht="15">
      <c r="D75" s="36"/>
    </row>
    <row r="76" ht="15">
      <c r="D76" s="36"/>
    </row>
    <row r="77" ht="15">
      <c r="D77" s="36"/>
    </row>
    <row r="78" ht="15">
      <c r="D78" s="36"/>
    </row>
    <row r="79" ht="15">
      <c r="D79" s="36"/>
    </row>
    <row r="80" ht="15">
      <c r="D80" s="36"/>
    </row>
    <row r="81" ht="15">
      <c r="D81" s="36"/>
    </row>
    <row r="82" ht="15">
      <c r="D82" s="36"/>
    </row>
    <row r="83" ht="15">
      <c r="D83" s="36"/>
    </row>
    <row r="84" ht="15">
      <c r="D84" s="36"/>
    </row>
    <row r="85" ht="15">
      <c r="D85" s="36"/>
    </row>
    <row r="86" ht="15">
      <c r="D86" s="36"/>
    </row>
    <row r="87" ht="15">
      <c r="D87" s="36"/>
    </row>
    <row r="88" ht="15">
      <c r="D88" s="36"/>
    </row>
    <row r="89" ht="15">
      <c r="D89" s="36"/>
    </row>
    <row r="90" ht="15">
      <c r="D90" s="36"/>
    </row>
    <row r="91" ht="15">
      <c r="D91" s="36"/>
    </row>
    <row r="92" ht="15">
      <c r="D92" s="36"/>
    </row>
    <row r="93" ht="15">
      <c r="D93" s="36"/>
    </row>
    <row r="94" ht="15">
      <c r="D94" s="36"/>
    </row>
    <row r="95" ht="15">
      <c r="D95" s="36"/>
    </row>
    <row r="96" ht="15">
      <c r="D96" s="36"/>
    </row>
    <row r="97" ht="15">
      <c r="D97" s="36"/>
    </row>
    <row r="98" ht="15">
      <c r="D98" s="36"/>
    </row>
    <row r="99" ht="15">
      <c r="D99" s="36"/>
    </row>
    <row r="100" ht="15">
      <c r="D100" s="36"/>
    </row>
    <row r="101" ht="15">
      <c r="D101" s="36"/>
    </row>
    <row r="102" ht="15">
      <c r="D102" s="36"/>
    </row>
    <row r="103" ht="15">
      <c r="D103" s="36"/>
    </row>
    <row r="104" ht="15">
      <c r="D104" s="36"/>
    </row>
    <row r="105" ht="15">
      <c r="D105" s="36"/>
    </row>
    <row r="106" ht="15">
      <c r="D106" s="36"/>
    </row>
    <row r="107" ht="15">
      <c r="D107" s="36"/>
    </row>
    <row r="108" ht="15">
      <c r="D108" s="36"/>
    </row>
    <row r="109" ht="15">
      <c r="D109" s="36"/>
    </row>
    <row r="110" ht="15">
      <c r="D110" s="36"/>
    </row>
    <row r="111" ht="15">
      <c r="D111" s="36"/>
    </row>
    <row r="112" ht="15">
      <c r="D112" s="36"/>
    </row>
    <row r="113" ht="15">
      <c r="D113" s="36"/>
    </row>
    <row r="114" ht="15">
      <c r="D114" s="36"/>
    </row>
    <row r="115" ht="15">
      <c r="D115" s="36"/>
    </row>
    <row r="116" ht="15">
      <c r="D116" s="36"/>
    </row>
    <row r="117" ht="15">
      <c r="D117" s="36"/>
    </row>
    <row r="118" ht="15">
      <c r="D118" s="36"/>
    </row>
    <row r="119" ht="15">
      <c r="D119" s="36"/>
    </row>
    <row r="120" ht="15">
      <c r="D120" s="36"/>
    </row>
    <row r="121" ht="15">
      <c r="D121" s="36"/>
    </row>
    <row r="122" ht="15">
      <c r="D122" s="36"/>
    </row>
    <row r="123" ht="15">
      <c r="D123" s="36"/>
    </row>
    <row r="124" ht="15">
      <c r="D124" s="36"/>
    </row>
    <row r="125" ht="15">
      <c r="D125" s="36"/>
    </row>
    <row r="126" ht="15">
      <c r="D126" s="36"/>
    </row>
    <row r="127" ht="15">
      <c r="D127" s="36"/>
    </row>
    <row r="128" ht="15">
      <c r="D128" s="36"/>
    </row>
    <row r="129" ht="15">
      <c r="D129" s="36"/>
    </row>
    <row r="130" ht="15">
      <c r="D130" s="36"/>
    </row>
    <row r="131" ht="15">
      <c r="D131" s="36"/>
    </row>
    <row r="132" ht="15">
      <c r="D132" s="36"/>
    </row>
    <row r="133" ht="15">
      <c r="D133" s="36"/>
    </row>
    <row r="134" ht="15">
      <c r="D134" s="36"/>
    </row>
    <row r="135" ht="15">
      <c r="D135" s="36"/>
    </row>
    <row r="136" ht="15">
      <c r="D136" s="36"/>
    </row>
    <row r="137" ht="15">
      <c r="D137" s="36"/>
    </row>
    <row r="138" ht="15">
      <c r="D138" s="36"/>
    </row>
    <row r="139" ht="15">
      <c r="D139" s="36"/>
    </row>
    <row r="140" ht="15">
      <c r="D140" s="36"/>
    </row>
    <row r="141" ht="15">
      <c r="D141" s="36"/>
    </row>
    <row r="142" ht="15">
      <c r="D142" s="36"/>
    </row>
    <row r="143" ht="15">
      <c r="D143" s="36"/>
    </row>
    <row r="144" ht="15">
      <c r="D144" s="36"/>
    </row>
    <row r="145" ht="15">
      <c r="D145" s="36"/>
    </row>
    <row r="146" ht="15">
      <c r="D146" s="36"/>
    </row>
    <row r="147" ht="15">
      <c r="D147" s="36"/>
    </row>
    <row r="148" ht="15">
      <c r="D148" s="36"/>
    </row>
    <row r="149" ht="15">
      <c r="D149" s="36"/>
    </row>
    <row r="150" ht="15">
      <c r="D150" s="36"/>
    </row>
    <row r="151" ht="15">
      <c r="D151" s="36"/>
    </row>
    <row r="152" ht="15">
      <c r="D152" s="36"/>
    </row>
    <row r="153" ht="15">
      <c r="D153" s="36"/>
    </row>
    <row r="154" ht="15">
      <c r="D154" s="36"/>
    </row>
    <row r="155" ht="15">
      <c r="D155" s="36"/>
    </row>
    <row r="156" ht="15">
      <c r="D156" s="36"/>
    </row>
    <row r="157" ht="15">
      <c r="D157" s="36"/>
    </row>
    <row r="158" ht="15">
      <c r="D158" s="36"/>
    </row>
    <row r="159" ht="15">
      <c r="D159" s="36"/>
    </row>
    <row r="160" ht="15">
      <c r="D160" s="36"/>
    </row>
    <row r="161" ht="15">
      <c r="D161" s="36"/>
    </row>
    <row r="162" ht="15">
      <c r="D162" s="36"/>
    </row>
    <row r="163" ht="15">
      <c r="D163" s="36"/>
    </row>
    <row r="164" ht="15">
      <c r="D164" s="36"/>
    </row>
    <row r="165" ht="15">
      <c r="D165" s="36"/>
    </row>
    <row r="166" ht="15">
      <c r="D166" s="36"/>
    </row>
    <row r="167" ht="15">
      <c r="D167" s="36"/>
    </row>
    <row r="168" ht="15">
      <c r="D168" s="36"/>
    </row>
    <row r="169" ht="15">
      <c r="D169" s="36"/>
    </row>
    <row r="170" ht="15">
      <c r="D170" s="36"/>
    </row>
    <row r="171" ht="15">
      <c r="D171" s="36"/>
    </row>
    <row r="172" ht="15">
      <c r="D172" s="36"/>
    </row>
    <row r="173" ht="15">
      <c r="D173" s="36"/>
    </row>
    <row r="174" ht="15">
      <c r="D174" s="36"/>
    </row>
    <row r="175" ht="15">
      <c r="D175" s="36"/>
    </row>
    <row r="176" ht="15">
      <c r="D176" s="36"/>
    </row>
    <row r="177" ht="15">
      <c r="D177" s="36"/>
    </row>
    <row r="178" ht="15">
      <c r="D178" s="36"/>
    </row>
    <row r="179" ht="15">
      <c r="D179" s="36"/>
    </row>
    <row r="180" ht="15">
      <c r="D180" s="36"/>
    </row>
    <row r="181" ht="15">
      <c r="D181" s="36"/>
    </row>
    <row r="182" ht="15">
      <c r="D182" s="36"/>
    </row>
    <row r="183" ht="15">
      <c r="D183" s="36"/>
    </row>
    <row r="184" ht="15">
      <c r="D184" s="36"/>
    </row>
    <row r="185" ht="15">
      <c r="D185" s="36"/>
    </row>
    <row r="186" ht="15">
      <c r="D186" s="36"/>
    </row>
    <row r="187" ht="15">
      <c r="D187" s="36"/>
    </row>
    <row r="188" ht="15">
      <c r="D188" s="36"/>
    </row>
    <row r="189" ht="15">
      <c r="D189" s="36"/>
    </row>
    <row r="190" ht="15">
      <c r="D190" s="36"/>
    </row>
    <row r="191" ht="15">
      <c r="D191" s="36"/>
    </row>
    <row r="192" ht="15">
      <c r="D192" s="36"/>
    </row>
    <row r="193" ht="15">
      <c r="D193" s="36"/>
    </row>
    <row r="194" ht="15">
      <c r="D194" s="36"/>
    </row>
    <row r="195" ht="15">
      <c r="D195" s="36"/>
    </row>
    <row r="196" ht="15">
      <c r="D196" s="36"/>
    </row>
    <row r="197" ht="15">
      <c r="D197" s="36"/>
    </row>
    <row r="198" ht="15">
      <c r="D198" s="36"/>
    </row>
    <row r="199" ht="15">
      <c r="D199" s="36"/>
    </row>
    <row r="200" ht="15">
      <c r="D200" s="36"/>
    </row>
    <row r="201" ht="15">
      <c r="D201" s="36"/>
    </row>
    <row r="202" ht="15">
      <c r="D202" s="36"/>
    </row>
    <row r="203" ht="15">
      <c r="D203" s="36"/>
    </row>
    <row r="204" ht="15">
      <c r="D204" s="36"/>
    </row>
    <row r="205" ht="15">
      <c r="D205" s="36"/>
    </row>
    <row r="206" ht="15">
      <c r="D206" s="36"/>
    </row>
    <row r="207" ht="15">
      <c r="D207" s="36"/>
    </row>
    <row r="208" ht="15">
      <c r="D208" s="36"/>
    </row>
    <row r="209" ht="15">
      <c r="D209" s="36"/>
    </row>
    <row r="210" ht="15">
      <c r="D210" s="36"/>
    </row>
    <row r="211" ht="15">
      <c r="D211" s="36"/>
    </row>
    <row r="212" ht="15">
      <c r="D212" s="36"/>
    </row>
    <row r="213" ht="15">
      <c r="D213" s="36"/>
    </row>
    <row r="214" ht="15">
      <c r="D214" s="36"/>
    </row>
    <row r="215" ht="15">
      <c r="D215" s="36"/>
    </row>
    <row r="216" ht="15">
      <c r="D216" s="36"/>
    </row>
    <row r="217" ht="15">
      <c r="D217" s="36"/>
    </row>
    <row r="218" ht="15">
      <c r="D218" s="36"/>
    </row>
    <row r="219" ht="15">
      <c r="D219" s="36"/>
    </row>
    <row r="220" ht="15">
      <c r="D220" s="36"/>
    </row>
    <row r="221" ht="15">
      <c r="D221" s="36"/>
    </row>
    <row r="222" ht="15">
      <c r="D222" s="36"/>
    </row>
    <row r="223" ht="15">
      <c r="D223" s="36"/>
    </row>
    <row r="224" ht="15">
      <c r="D224" s="36"/>
    </row>
    <row r="225" ht="15">
      <c r="D225" s="36"/>
    </row>
    <row r="226" ht="15">
      <c r="D226" s="36"/>
    </row>
    <row r="227" ht="15">
      <c r="D227" s="36"/>
    </row>
    <row r="228" ht="15">
      <c r="D228" s="36"/>
    </row>
    <row r="229" ht="15">
      <c r="D229" s="36"/>
    </row>
    <row r="230" ht="15">
      <c r="D230" s="36"/>
    </row>
    <row r="231" ht="15">
      <c r="D231" s="36"/>
    </row>
    <row r="232" ht="15">
      <c r="D232" s="36"/>
    </row>
    <row r="233" ht="15">
      <c r="D233" s="36"/>
    </row>
    <row r="234" ht="15">
      <c r="D234" s="36"/>
    </row>
    <row r="235" ht="15">
      <c r="D235" s="36"/>
    </row>
    <row r="236" ht="15">
      <c r="D236" s="36"/>
    </row>
    <row r="237" ht="15">
      <c r="D237" s="36"/>
    </row>
    <row r="238" ht="15">
      <c r="D238" s="36"/>
    </row>
    <row r="239" ht="15">
      <c r="D239" s="36"/>
    </row>
    <row r="240" ht="15">
      <c r="D240" s="36"/>
    </row>
    <row r="241" ht="15">
      <c r="D241" s="36"/>
    </row>
    <row r="242" ht="15">
      <c r="D242" s="36"/>
    </row>
    <row r="243" ht="15">
      <c r="D243" s="36"/>
    </row>
    <row r="244" ht="15">
      <c r="D244" s="36"/>
    </row>
    <row r="245" ht="15">
      <c r="D245" s="36"/>
    </row>
    <row r="246" ht="15">
      <c r="D246" s="36"/>
    </row>
    <row r="247" ht="15">
      <c r="D247" s="36"/>
    </row>
    <row r="248" ht="15">
      <c r="D248" s="36"/>
    </row>
    <row r="249" ht="15">
      <c r="D249" s="36"/>
    </row>
    <row r="250" ht="15">
      <c r="D250" s="36"/>
    </row>
    <row r="251" ht="15">
      <c r="D251" s="36"/>
    </row>
    <row r="252" ht="15">
      <c r="D252" s="36"/>
    </row>
    <row r="253" ht="15">
      <c r="D253" s="36"/>
    </row>
    <row r="254" ht="15">
      <c r="D254" s="36"/>
    </row>
    <row r="255" ht="15">
      <c r="D255" s="36"/>
    </row>
    <row r="256" ht="15">
      <c r="D256" s="36"/>
    </row>
    <row r="257" ht="15">
      <c r="D257" s="36"/>
    </row>
    <row r="258" ht="15">
      <c r="D258" s="36"/>
    </row>
    <row r="259" ht="15">
      <c r="D259" s="36"/>
    </row>
    <row r="260" ht="15">
      <c r="D260" s="36"/>
    </row>
    <row r="261" ht="15">
      <c r="D261" s="36"/>
    </row>
    <row r="262" ht="15">
      <c r="D262" s="36"/>
    </row>
    <row r="263" ht="15">
      <c r="D263" s="36"/>
    </row>
    <row r="264" ht="15">
      <c r="D264" s="36"/>
    </row>
    <row r="265" ht="15">
      <c r="D265" s="36"/>
    </row>
    <row r="266" ht="15">
      <c r="D266" s="36"/>
    </row>
    <row r="267" ht="15">
      <c r="D267" s="36"/>
    </row>
    <row r="268" ht="15">
      <c r="D268" s="36"/>
    </row>
    <row r="269" ht="15">
      <c r="D269" s="36"/>
    </row>
    <row r="270" ht="15">
      <c r="D270" s="36"/>
    </row>
    <row r="271" ht="15">
      <c r="D271" s="36"/>
    </row>
    <row r="272" ht="15">
      <c r="D272" s="36"/>
    </row>
    <row r="273" ht="15">
      <c r="D273" s="36"/>
    </row>
    <row r="274" ht="15">
      <c r="D274" s="36"/>
    </row>
    <row r="275" ht="15">
      <c r="D275" s="36"/>
    </row>
    <row r="276" ht="15">
      <c r="D276" s="36"/>
    </row>
    <row r="277" ht="15">
      <c r="D277" s="36"/>
    </row>
    <row r="278" ht="15">
      <c r="D278" s="36"/>
    </row>
    <row r="279" ht="15">
      <c r="D279" s="36"/>
    </row>
    <row r="280" ht="15">
      <c r="D280" s="36"/>
    </row>
    <row r="281" ht="15">
      <c r="D281" s="36"/>
    </row>
    <row r="282" ht="15">
      <c r="D282" s="36"/>
    </row>
    <row r="283" ht="15">
      <c r="D283" s="36"/>
    </row>
    <row r="284" ht="15">
      <c r="D284" s="36"/>
    </row>
    <row r="285" ht="15">
      <c r="D285" s="36"/>
    </row>
    <row r="286" ht="15">
      <c r="D286" s="36"/>
    </row>
    <row r="287" ht="15">
      <c r="D287" s="36"/>
    </row>
    <row r="288" ht="15">
      <c r="D288" s="36"/>
    </row>
    <row r="289" ht="15">
      <c r="D289" s="36"/>
    </row>
    <row r="290" ht="15">
      <c r="D290" s="36"/>
    </row>
    <row r="291" ht="15">
      <c r="D291" s="36"/>
    </row>
    <row r="292" ht="15">
      <c r="D292" s="36"/>
    </row>
    <row r="293" ht="15">
      <c r="D293" s="36"/>
    </row>
    <row r="294" ht="15">
      <c r="D294" s="36"/>
    </row>
    <row r="295" ht="15">
      <c r="D295" s="36"/>
    </row>
    <row r="296" ht="15">
      <c r="D296" s="36"/>
    </row>
    <row r="297" ht="15">
      <c r="D297" s="36"/>
    </row>
    <row r="298" ht="15">
      <c r="D298" s="36"/>
    </row>
    <row r="299" ht="15">
      <c r="D299" s="36"/>
    </row>
    <row r="300" ht="15">
      <c r="D300" s="36"/>
    </row>
    <row r="301" ht="15">
      <c r="D301" s="36"/>
    </row>
    <row r="302" ht="15">
      <c r="D302" s="36"/>
    </row>
    <row r="303" ht="15">
      <c r="D303" s="36"/>
    </row>
    <row r="304" ht="15">
      <c r="D304" s="36"/>
    </row>
    <row r="305" ht="15">
      <c r="D305" s="36"/>
    </row>
    <row r="306" ht="15">
      <c r="D306" s="36"/>
    </row>
    <row r="307" ht="15">
      <c r="D307" s="36"/>
    </row>
    <row r="308" ht="15">
      <c r="D308" s="36"/>
    </row>
    <row r="309" ht="15">
      <c r="D309" s="36"/>
    </row>
    <row r="310" ht="15">
      <c r="D310" s="36"/>
    </row>
    <row r="311" ht="15">
      <c r="D311" s="36"/>
    </row>
    <row r="312" ht="15">
      <c r="D312" s="36"/>
    </row>
    <row r="313" ht="15">
      <c r="D313" s="36"/>
    </row>
    <row r="314" ht="15">
      <c r="D314" s="36"/>
    </row>
    <row r="315" ht="15">
      <c r="D315" s="36"/>
    </row>
    <row r="316" ht="15">
      <c r="D316" s="36"/>
    </row>
    <row r="317" ht="15">
      <c r="D317" s="36"/>
    </row>
    <row r="318" ht="15">
      <c r="D318" s="36"/>
    </row>
    <row r="319" ht="15">
      <c r="D319" s="36"/>
    </row>
    <row r="320" ht="15">
      <c r="D320" s="36"/>
    </row>
    <row r="321" ht="15">
      <c r="D321" s="36"/>
    </row>
    <row r="322" ht="15">
      <c r="D322" s="36"/>
    </row>
    <row r="323" ht="15">
      <c r="D323" s="36"/>
    </row>
    <row r="324" ht="15">
      <c r="D324" s="36"/>
    </row>
    <row r="325" ht="15">
      <c r="D325" s="36"/>
    </row>
    <row r="326" ht="15">
      <c r="D326" s="36"/>
    </row>
    <row r="327" ht="15">
      <c r="D327" s="36"/>
    </row>
    <row r="328" ht="15">
      <c r="D328" s="36"/>
    </row>
    <row r="329" ht="15">
      <c r="D329" s="36"/>
    </row>
    <row r="330" ht="15">
      <c r="D330" s="36"/>
    </row>
    <row r="331" ht="15">
      <c r="D331" s="36"/>
    </row>
    <row r="332" ht="15">
      <c r="D332" s="36"/>
    </row>
    <row r="333" ht="15">
      <c r="D333" s="36"/>
    </row>
    <row r="334" ht="15">
      <c r="D334" s="36"/>
    </row>
    <row r="335" ht="15">
      <c r="D335" s="36"/>
    </row>
    <row r="336" ht="15">
      <c r="D336" s="36"/>
    </row>
    <row r="337" ht="15">
      <c r="D337" s="36"/>
    </row>
    <row r="338" ht="15">
      <c r="D338" s="36"/>
    </row>
    <row r="339" ht="15">
      <c r="D339" s="36"/>
    </row>
    <row r="340" ht="15">
      <c r="D340" s="36"/>
    </row>
    <row r="341" ht="15">
      <c r="D341" s="36"/>
    </row>
    <row r="342" ht="15">
      <c r="D342" s="36"/>
    </row>
    <row r="343" ht="15">
      <c r="D343" s="36"/>
    </row>
    <row r="344" ht="15">
      <c r="D344" s="36"/>
    </row>
    <row r="345" ht="15">
      <c r="D345" s="36"/>
    </row>
    <row r="346" ht="15">
      <c r="D346" s="36"/>
    </row>
    <row r="347" ht="15">
      <c r="D347" s="36"/>
    </row>
    <row r="348" ht="15">
      <c r="D348" s="36"/>
    </row>
    <row r="349" ht="15">
      <c r="D349" s="36"/>
    </row>
    <row r="350" ht="15">
      <c r="D350" s="36"/>
    </row>
    <row r="351" ht="15">
      <c r="D351" s="36"/>
    </row>
    <row r="352" ht="15">
      <c r="D352" s="36"/>
    </row>
    <row r="353" ht="15">
      <c r="D353" s="36"/>
    </row>
    <row r="354" ht="15">
      <c r="D354" s="36"/>
    </row>
    <row r="355" ht="15">
      <c r="D355" s="36"/>
    </row>
    <row r="356" ht="15">
      <c r="D356" s="36"/>
    </row>
    <row r="357" ht="15">
      <c r="D357" s="36"/>
    </row>
    <row r="358" ht="15">
      <c r="D358" s="36"/>
    </row>
    <row r="359" ht="15">
      <c r="D359" s="36"/>
    </row>
    <row r="360" ht="15">
      <c r="D360" s="36"/>
    </row>
    <row r="361" ht="15">
      <c r="D361" s="36"/>
    </row>
    <row r="362" ht="15">
      <c r="D362" s="36"/>
    </row>
    <row r="363" ht="15">
      <c r="D363" s="36"/>
    </row>
    <row r="364" ht="15">
      <c r="D364" s="36"/>
    </row>
    <row r="365" ht="15">
      <c r="D365" s="36"/>
    </row>
    <row r="366" ht="15">
      <c r="D366" s="36"/>
    </row>
    <row r="367" ht="15">
      <c r="D367" s="36"/>
    </row>
    <row r="368" ht="15">
      <c r="D368" s="36"/>
    </row>
    <row r="369" ht="15">
      <c r="D369" s="36"/>
    </row>
    <row r="370" ht="15">
      <c r="D370" s="36"/>
    </row>
    <row r="371" ht="15">
      <c r="D371" s="36"/>
    </row>
    <row r="372" ht="15">
      <c r="D372" s="36"/>
    </row>
    <row r="373" ht="15">
      <c r="D373" s="36"/>
    </row>
    <row r="374" ht="15">
      <c r="D374" s="36"/>
    </row>
    <row r="375" ht="15">
      <c r="D375" s="36"/>
    </row>
    <row r="376" ht="15">
      <c r="D376" s="36"/>
    </row>
    <row r="377" ht="15">
      <c r="D377" s="36"/>
    </row>
    <row r="378" ht="15">
      <c r="D378" s="36"/>
    </row>
    <row r="379" ht="15">
      <c r="D379" s="36"/>
    </row>
    <row r="380" ht="15">
      <c r="D380" s="36"/>
    </row>
    <row r="381" ht="15">
      <c r="D381" s="36"/>
    </row>
    <row r="382" ht="15">
      <c r="D382" s="36"/>
    </row>
    <row r="383" ht="15">
      <c r="D383" s="36"/>
    </row>
    <row r="384" ht="15">
      <c r="D384" s="36"/>
    </row>
    <row r="385" ht="15">
      <c r="D385" s="36"/>
    </row>
    <row r="386" ht="15">
      <c r="D386" s="36"/>
    </row>
    <row r="387" ht="15">
      <c r="D387" s="36"/>
    </row>
    <row r="388" ht="15">
      <c r="D388" s="36"/>
    </row>
    <row r="389" ht="15">
      <c r="D389" s="36"/>
    </row>
    <row r="390" ht="15">
      <c r="D390" s="36"/>
    </row>
    <row r="391" ht="15">
      <c r="D391" s="36"/>
    </row>
    <row r="392" ht="15">
      <c r="D392" s="36"/>
    </row>
    <row r="393" ht="15">
      <c r="D393" s="36"/>
    </row>
    <row r="394" ht="15">
      <c r="D394" s="36"/>
    </row>
    <row r="395" ht="15">
      <c r="D395" s="36"/>
    </row>
    <row r="396" ht="15">
      <c r="D396" s="36"/>
    </row>
    <row r="397" ht="15">
      <c r="D397" s="36"/>
    </row>
    <row r="398" ht="15">
      <c r="D398" s="36"/>
    </row>
    <row r="399" ht="15">
      <c r="D399" s="36"/>
    </row>
    <row r="400" ht="15">
      <c r="D400" s="36"/>
    </row>
    <row r="401" ht="15">
      <c r="D401" s="36"/>
    </row>
    <row r="402" ht="15">
      <c r="D402" s="36"/>
    </row>
    <row r="403" ht="15">
      <c r="D403" s="36"/>
    </row>
    <row r="404" ht="15">
      <c r="D404" s="36"/>
    </row>
    <row r="405" ht="15">
      <c r="D405" s="36"/>
    </row>
    <row r="406" ht="15">
      <c r="D406" s="36"/>
    </row>
    <row r="407" ht="15">
      <c r="D407" s="36"/>
    </row>
    <row r="408" ht="15">
      <c r="D408" s="36"/>
    </row>
    <row r="409" ht="15">
      <c r="D409" s="36"/>
    </row>
    <row r="410" ht="15">
      <c r="D410" s="36"/>
    </row>
    <row r="411" ht="15">
      <c r="D411" s="36"/>
    </row>
    <row r="412" ht="15">
      <c r="D412" s="36"/>
    </row>
    <row r="413" ht="15">
      <c r="D413" s="36"/>
    </row>
    <row r="414" ht="15">
      <c r="D414" s="36"/>
    </row>
    <row r="415" ht="15">
      <c r="D415" s="36"/>
    </row>
    <row r="416" ht="15">
      <c r="D416" s="36"/>
    </row>
    <row r="417" ht="15">
      <c r="D417" s="36"/>
    </row>
    <row r="418" ht="15">
      <c r="D418" s="36"/>
    </row>
    <row r="419" ht="15">
      <c r="D419" s="36"/>
    </row>
    <row r="420" ht="15">
      <c r="D420" s="36"/>
    </row>
    <row r="421" ht="15">
      <c r="D421" s="36"/>
    </row>
    <row r="422" ht="15">
      <c r="D422" s="36"/>
    </row>
    <row r="423" ht="15">
      <c r="D423" s="36"/>
    </row>
    <row r="424" ht="15">
      <c r="D424" s="36"/>
    </row>
    <row r="425" ht="15">
      <c r="D425" s="36"/>
    </row>
    <row r="426" ht="15">
      <c r="D426" s="36"/>
    </row>
    <row r="427" ht="15">
      <c r="D427" s="36"/>
    </row>
    <row r="428" ht="15">
      <c r="D428" s="36"/>
    </row>
    <row r="429" ht="15">
      <c r="D429" s="36"/>
    </row>
    <row r="430" ht="15">
      <c r="D430" s="36"/>
    </row>
    <row r="431" ht="15">
      <c r="D431" s="36"/>
    </row>
    <row r="432" ht="15">
      <c r="D432" s="36"/>
    </row>
    <row r="433" ht="15">
      <c r="D433" s="36"/>
    </row>
    <row r="434" ht="15">
      <c r="D434" s="36"/>
    </row>
    <row r="435" ht="15">
      <c r="D435" s="36"/>
    </row>
    <row r="436" ht="15">
      <c r="D436" s="36"/>
    </row>
    <row r="437" ht="15">
      <c r="D437" s="36"/>
    </row>
    <row r="438" ht="15">
      <c r="D438" s="36"/>
    </row>
    <row r="439" ht="15">
      <c r="D439" s="36"/>
    </row>
    <row r="440" ht="15">
      <c r="D440" s="36"/>
    </row>
    <row r="441" ht="15">
      <c r="D441" s="36"/>
    </row>
    <row r="442" ht="15">
      <c r="D442" s="36"/>
    </row>
    <row r="443" ht="15">
      <c r="D443" s="36"/>
    </row>
    <row r="444" ht="15">
      <c r="D444" s="36"/>
    </row>
    <row r="445" ht="15">
      <c r="D445" s="36"/>
    </row>
    <row r="446" ht="15">
      <c r="D446" s="36"/>
    </row>
    <row r="447" ht="15">
      <c r="D447" s="36"/>
    </row>
    <row r="448" ht="15">
      <c r="D448" s="36"/>
    </row>
    <row r="449" ht="15">
      <c r="D449" s="36"/>
    </row>
    <row r="450" ht="15">
      <c r="D450" s="36"/>
    </row>
    <row r="451" ht="15">
      <c r="D451" s="36"/>
    </row>
    <row r="452" ht="15">
      <c r="D452" s="36"/>
    </row>
    <row r="453" ht="15">
      <c r="D453" s="36"/>
    </row>
    <row r="454" ht="15">
      <c r="D454" s="36"/>
    </row>
    <row r="455" ht="15">
      <c r="D455" s="36"/>
    </row>
    <row r="456" ht="15">
      <c r="D456" s="36"/>
    </row>
    <row r="457" ht="15">
      <c r="D457" s="36"/>
    </row>
    <row r="458" ht="15">
      <c r="D458" s="36"/>
    </row>
    <row r="459" ht="15">
      <c r="D459" s="36"/>
    </row>
    <row r="460" ht="15">
      <c r="D460" s="36"/>
    </row>
    <row r="461" ht="15">
      <c r="D461" s="36"/>
    </row>
    <row r="462" ht="15">
      <c r="D462" s="36"/>
    </row>
    <row r="463" ht="15">
      <c r="D463" s="36"/>
    </row>
    <row r="464" ht="15">
      <c r="D464" s="36"/>
    </row>
    <row r="465" ht="15">
      <c r="D465" s="36"/>
    </row>
    <row r="466" ht="15">
      <c r="D466" s="36"/>
    </row>
    <row r="467" ht="15">
      <c r="D467" s="36"/>
    </row>
    <row r="468" ht="15">
      <c r="D468" s="36"/>
    </row>
    <row r="469" ht="15">
      <c r="D469" s="36"/>
    </row>
    <row r="470" ht="15">
      <c r="D470" s="36"/>
    </row>
    <row r="471" ht="15">
      <c r="D471" s="36"/>
    </row>
    <row r="472" ht="15">
      <c r="D472" s="36"/>
    </row>
    <row r="473" ht="15">
      <c r="D473" s="36"/>
    </row>
    <row r="474" ht="15">
      <c r="D474" s="36"/>
    </row>
    <row r="475" ht="15">
      <c r="D475" s="36"/>
    </row>
    <row r="476" ht="15">
      <c r="D476" s="36"/>
    </row>
    <row r="477" ht="15">
      <c r="D477" s="36"/>
    </row>
    <row r="478" ht="15">
      <c r="D478" s="36"/>
    </row>
    <row r="479" ht="15">
      <c r="D479" s="36"/>
    </row>
    <row r="480" ht="15">
      <c r="D480" s="36"/>
    </row>
    <row r="481" ht="15">
      <c r="D481" s="36"/>
    </row>
    <row r="482" ht="15">
      <c r="D482" s="36"/>
    </row>
    <row r="483" ht="15">
      <c r="D483" s="36"/>
    </row>
    <row r="484" ht="15">
      <c r="D484" s="36"/>
    </row>
    <row r="485" ht="15">
      <c r="D485" s="36"/>
    </row>
    <row r="486" ht="15">
      <c r="D486" s="36"/>
    </row>
    <row r="487" ht="15">
      <c r="D487" s="36"/>
    </row>
    <row r="488" ht="15">
      <c r="D488" s="36"/>
    </row>
    <row r="489" ht="15">
      <c r="D489" s="36"/>
    </row>
    <row r="490" ht="15">
      <c r="D490" s="36"/>
    </row>
    <row r="491" ht="15">
      <c r="D491" s="36"/>
    </row>
    <row r="492" ht="15">
      <c r="D492" s="36"/>
    </row>
    <row r="493" ht="15">
      <c r="D493" s="36"/>
    </row>
    <row r="494" ht="15">
      <c r="D494" s="36"/>
    </row>
    <row r="495" ht="15">
      <c r="D495" s="36"/>
    </row>
    <row r="496" ht="15">
      <c r="D496" s="36"/>
    </row>
    <row r="497" ht="15">
      <c r="D497" s="36"/>
    </row>
    <row r="498" ht="15">
      <c r="D498" s="36"/>
    </row>
    <row r="499" ht="15">
      <c r="D499" s="36"/>
    </row>
    <row r="500" ht="15">
      <c r="D500" s="36"/>
    </row>
    <row r="501" ht="15">
      <c r="D501" s="36"/>
    </row>
    <row r="502" ht="15">
      <c r="D502" s="36"/>
    </row>
    <row r="503" ht="15">
      <c r="D503" s="36"/>
    </row>
    <row r="504" ht="15">
      <c r="D504" s="36"/>
    </row>
    <row r="505" ht="15">
      <c r="D505" s="36"/>
    </row>
    <row r="506" ht="15">
      <c r="D506" s="36"/>
    </row>
    <row r="507" ht="15">
      <c r="D507" s="36"/>
    </row>
    <row r="508" ht="15">
      <c r="D508" s="36"/>
    </row>
    <row r="509" ht="15">
      <c r="D509" s="36"/>
    </row>
    <row r="510" ht="15">
      <c r="D510" s="36"/>
    </row>
    <row r="511" ht="15">
      <c r="D511" s="36"/>
    </row>
    <row r="512" ht="15">
      <c r="D512" s="36"/>
    </row>
    <row r="513" ht="15">
      <c r="D513" s="36"/>
    </row>
    <row r="514" ht="15">
      <c r="D514" s="36"/>
    </row>
    <row r="515" ht="15">
      <c r="D515" s="36"/>
    </row>
    <row r="516" ht="15">
      <c r="D516" s="36"/>
    </row>
    <row r="517" ht="15">
      <c r="D517" s="36"/>
    </row>
    <row r="518" ht="15">
      <c r="D518" s="36"/>
    </row>
    <row r="519" ht="15">
      <c r="D519" s="36"/>
    </row>
    <row r="520" ht="15">
      <c r="D520" s="36"/>
    </row>
    <row r="521" ht="15">
      <c r="D521" s="36"/>
    </row>
    <row r="522" ht="15">
      <c r="D522" s="36"/>
    </row>
    <row r="523" ht="15">
      <c r="D523" s="36"/>
    </row>
    <row r="524" ht="15">
      <c r="D524" s="36"/>
    </row>
    <row r="525" ht="15">
      <c r="D525" s="36"/>
    </row>
    <row r="526" ht="15">
      <c r="D526" s="36"/>
    </row>
    <row r="527" ht="15">
      <c r="D527" s="36"/>
    </row>
    <row r="528" ht="15">
      <c r="D528" s="36"/>
    </row>
    <row r="529" ht="15">
      <c r="D529" s="36"/>
    </row>
    <row r="530" ht="15">
      <c r="D530" s="36"/>
    </row>
    <row r="531" ht="15">
      <c r="D531" s="36"/>
    </row>
    <row r="532" ht="15">
      <c r="D532" s="36"/>
    </row>
    <row r="533" ht="15">
      <c r="D533" s="36"/>
    </row>
    <row r="534" ht="15">
      <c r="D534" s="36"/>
    </row>
    <row r="535" ht="15">
      <c r="D535" s="36"/>
    </row>
    <row r="536" ht="15">
      <c r="D536" s="36"/>
    </row>
    <row r="537" ht="15">
      <c r="D537" s="36"/>
    </row>
    <row r="538" ht="15">
      <c r="D538" s="36"/>
    </row>
    <row r="539" ht="15">
      <c r="D539" s="36"/>
    </row>
    <row r="540" ht="15">
      <c r="D540" s="36"/>
    </row>
    <row r="541" ht="15">
      <c r="D541" s="36"/>
    </row>
    <row r="542" ht="15">
      <c r="D542" s="36"/>
    </row>
    <row r="543" ht="15">
      <c r="D543" s="36"/>
    </row>
    <row r="544" ht="15">
      <c r="D544" s="36"/>
    </row>
    <row r="545" ht="15">
      <c r="D545" s="36"/>
    </row>
    <row r="546" ht="15">
      <c r="D546" s="36"/>
    </row>
  </sheetData>
  <sheetProtection/>
  <mergeCells count="10">
    <mergeCell ref="A35:B35"/>
    <mergeCell ref="A36:B36"/>
    <mergeCell ref="A37:B37"/>
    <mergeCell ref="A38:B38"/>
    <mergeCell ref="A2:F2"/>
    <mergeCell ref="H2:K2"/>
    <mergeCell ref="A3:F3"/>
    <mergeCell ref="H4:K4"/>
    <mergeCell ref="N5:O5"/>
    <mergeCell ref="A34:B34"/>
  </mergeCells>
  <printOptions/>
  <pageMargins left="0.43" right="0.34" top="0.45" bottom="0.75" header="0.3" footer="0.3"/>
  <pageSetup horizontalDpi="600" verticalDpi="600" orientation="portrait" paperSize="9" r:id="rId2"/>
  <headerFooter>
    <oddHeader>&amp;L&amp;9Nom : ___________________________&amp;C&amp;9Date&amp;11 : _______________</oddHeader>
    <oddFooter>&amp;C&amp;8charivari.eklablog.com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Céline Braems</cp:lastModifiedBy>
  <cp:lastPrinted>2014-05-14T06:16:19Z</cp:lastPrinted>
  <dcterms:created xsi:type="dcterms:W3CDTF">2011-04-19T07:05:06Z</dcterms:created>
  <dcterms:modified xsi:type="dcterms:W3CDTF">2015-07-30T07:00:11Z</dcterms:modified>
  <cp:category/>
  <cp:version/>
  <cp:contentType/>
  <cp:contentStatus/>
</cp:coreProperties>
</file>