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45" windowWidth="15480" windowHeight="10035"/>
  </bookViews>
  <sheets>
    <sheet name="Explications" sheetId="3" r:id="rId1"/>
    <sheet name="Construction ODB" sheetId="1" r:id="rId2"/>
    <sheet name="Liste finale" sheetId="2" r:id="rId3"/>
  </sheets>
  <definedNames>
    <definedName name="_xlnm.Print_Area" localSheetId="1">'Construction ODB'!$A$1:$N$51</definedName>
    <definedName name="_xlnm.Print_Area" localSheetId="2">'Liste finale'!$A$1:$K$46</definedName>
  </definedNames>
  <calcPr calcId="114210"/>
</workbook>
</file>

<file path=xl/calcChain.xml><?xml version="1.0" encoding="utf-8"?>
<calcChain xmlns="http://schemas.openxmlformats.org/spreadsheetml/2006/main">
  <c r="J47" i="1"/>
  <c r="K47"/>
  <c r="L47"/>
  <c r="M47"/>
  <c r="J46"/>
  <c r="K46"/>
  <c r="L46"/>
  <c r="M46"/>
  <c r="J45"/>
  <c r="K45"/>
  <c r="L45"/>
  <c r="M45"/>
  <c r="J44"/>
  <c r="K44"/>
  <c r="L44"/>
  <c r="M44"/>
  <c r="J43"/>
  <c r="K43"/>
  <c r="L43"/>
  <c r="M43"/>
  <c r="J42"/>
  <c r="K42"/>
  <c r="L42"/>
  <c r="M42"/>
  <c r="C40"/>
  <c r="B38" i="2"/>
  <c r="D38"/>
  <c r="I45" i="1"/>
  <c r="E38" i="2"/>
  <c r="F38"/>
  <c r="G38"/>
  <c r="H38"/>
  <c r="I38"/>
  <c r="J38"/>
  <c r="B29"/>
  <c r="D29"/>
  <c r="I34" i="1"/>
  <c r="E29" i="2"/>
  <c r="J34" i="1"/>
  <c r="K34"/>
  <c r="L34"/>
  <c r="M34"/>
  <c r="F29" i="2"/>
  <c r="G29"/>
  <c r="H29"/>
  <c r="I29"/>
  <c r="J29"/>
  <c r="B20"/>
  <c r="D20"/>
  <c r="I23" i="1"/>
  <c r="E20" i="2"/>
  <c r="J23" i="1"/>
  <c r="K23"/>
  <c r="L23"/>
  <c r="M23"/>
  <c r="F20" i="2"/>
  <c r="G20"/>
  <c r="H20"/>
  <c r="I20"/>
  <c r="J20"/>
  <c r="B11"/>
  <c r="D11"/>
  <c r="I11" i="1"/>
  <c r="E11" i="2"/>
  <c r="J11" i="1"/>
  <c r="K11"/>
  <c r="L11"/>
  <c r="M11"/>
  <c r="F11" i="2"/>
  <c r="G11"/>
  <c r="H11"/>
  <c r="I11"/>
  <c r="J11"/>
  <c r="I48" i="1"/>
  <c r="I37"/>
  <c r="J36"/>
  <c r="K36"/>
  <c r="L36"/>
  <c r="M36"/>
  <c r="I36"/>
  <c r="J35"/>
  <c r="K35"/>
  <c r="L35"/>
  <c r="M35"/>
  <c r="I35"/>
  <c r="J33"/>
  <c r="K33"/>
  <c r="L33"/>
  <c r="M33"/>
  <c r="I33"/>
  <c r="J32"/>
  <c r="K32"/>
  <c r="L32"/>
  <c r="M32"/>
  <c r="I32"/>
  <c r="J31"/>
  <c r="K31"/>
  <c r="L31"/>
  <c r="M31"/>
  <c r="I31"/>
  <c r="J25"/>
  <c r="K25"/>
  <c r="L25"/>
  <c r="M25"/>
  <c r="I25"/>
  <c r="J24"/>
  <c r="K24"/>
  <c r="L24"/>
  <c r="M24"/>
  <c r="I24"/>
  <c r="J22"/>
  <c r="K22"/>
  <c r="L22"/>
  <c r="M22"/>
  <c r="I22"/>
  <c r="J21"/>
  <c r="K21"/>
  <c r="L21"/>
  <c r="M21"/>
  <c r="I21"/>
  <c r="J20"/>
  <c r="K20"/>
  <c r="L20"/>
  <c r="M20"/>
  <c r="I20"/>
  <c r="I26"/>
  <c r="J9"/>
  <c r="J10"/>
  <c r="J12"/>
  <c r="J13"/>
  <c r="J8"/>
  <c r="I47"/>
  <c r="I46"/>
  <c r="I44"/>
  <c r="I43"/>
  <c r="I42"/>
  <c r="I9"/>
  <c r="I10"/>
  <c r="I12"/>
  <c r="I13"/>
  <c r="I8"/>
  <c r="B40"/>
  <c r="C34" i="2"/>
  <c r="D5"/>
  <c r="D36"/>
  <c r="E36"/>
  <c r="F36"/>
  <c r="G36"/>
  <c r="H36"/>
  <c r="I36"/>
  <c r="J36"/>
  <c r="D37"/>
  <c r="E37"/>
  <c r="F37"/>
  <c r="G37"/>
  <c r="H37"/>
  <c r="I37"/>
  <c r="J37"/>
  <c r="D39"/>
  <c r="E39"/>
  <c r="F39"/>
  <c r="G39"/>
  <c r="H39"/>
  <c r="I39"/>
  <c r="J39"/>
  <c r="D40"/>
  <c r="E40"/>
  <c r="F40"/>
  <c r="G40"/>
  <c r="H40"/>
  <c r="I40"/>
  <c r="J40"/>
  <c r="D41"/>
  <c r="E41"/>
  <c r="F41"/>
  <c r="J35"/>
  <c r="I35"/>
  <c r="H35"/>
  <c r="G35"/>
  <c r="F35"/>
  <c r="E35"/>
  <c r="D35"/>
  <c r="B36"/>
  <c r="B37"/>
  <c r="B39"/>
  <c r="B40"/>
  <c r="B41"/>
  <c r="B35"/>
  <c r="G34"/>
  <c r="F34"/>
  <c r="E34"/>
  <c r="D34"/>
  <c r="C7"/>
  <c r="C25"/>
  <c r="G25"/>
  <c r="F25"/>
  <c r="E25"/>
  <c r="D25"/>
  <c r="G16"/>
  <c r="F16"/>
  <c r="E16"/>
  <c r="D16"/>
  <c r="C16"/>
  <c r="D27"/>
  <c r="E27"/>
  <c r="F27"/>
  <c r="G27"/>
  <c r="H27"/>
  <c r="I27"/>
  <c r="J27"/>
  <c r="D28"/>
  <c r="E28"/>
  <c r="F28"/>
  <c r="G28"/>
  <c r="H28"/>
  <c r="I28"/>
  <c r="J28"/>
  <c r="D30"/>
  <c r="E30"/>
  <c r="F30"/>
  <c r="G30"/>
  <c r="H30"/>
  <c r="I30"/>
  <c r="J30"/>
  <c r="D31"/>
  <c r="E31"/>
  <c r="F31"/>
  <c r="G31"/>
  <c r="H31"/>
  <c r="I31"/>
  <c r="J31"/>
  <c r="D32"/>
  <c r="E32"/>
  <c r="F32"/>
  <c r="J26"/>
  <c r="I26"/>
  <c r="H26"/>
  <c r="G26"/>
  <c r="F26"/>
  <c r="E26"/>
  <c r="D26"/>
  <c r="B27"/>
  <c r="B28"/>
  <c r="B30"/>
  <c r="B31"/>
  <c r="B32"/>
  <c r="B26"/>
  <c r="F23"/>
  <c r="E23"/>
  <c r="B23"/>
  <c r="D23"/>
  <c r="E18"/>
  <c r="F18"/>
  <c r="G18"/>
  <c r="H18"/>
  <c r="I18"/>
  <c r="J18"/>
  <c r="E19"/>
  <c r="F19"/>
  <c r="G19"/>
  <c r="H19"/>
  <c r="I19"/>
  <c r="J19"/>
  <c r="E21"/>
  <c r="F21"/>
  <c r="G21"/>
  <c r="H21"/>
  <c r="I21"/>
  <c r="J21"/>
  <c r="E22"/>
  <c r="F22"/>
  <c r="G22"/>
  <c r="H22"/>
  <c r="I22"/>
  <c r="J22"/>
  <c r="J17"/>
  <c r="I17"/>
  <c r="H17"/>
  <c r="G17"/>
  <c r="F17"/>
  <c r="E17"/>
  <c r="D18"/>
  <c r="D19"/>
  <c r="D21"/>
  <c r="D22"/>
  <c r="D17"/>
  <c r="B18"/>
  <c r="B19"/>
  <c r="B21"/>
  <c r="B22"/>
  <c r="B17"/>
  <c r="D8"/>
  <c r="K8" i="1"/>
  <c r="L8"/>
  <c r="M8"/>
  <c r="L9"/>
  <c r="K9"/>
  <c r="M9"/>
  <c r="K10"/>
  <c r="L10"/>
  <c r="M10"/>
  <c r="K12"/>
  <c r="L12"/>
  <c r="M12"/>
  <c r="K13"/>
  <c r="L13"/>
  <c r="M13"/>
  <c r="D14" i="2"/>
  <c r="D9"/>
  <c r="D10"/>
  <c r="D12"/>
  <c r="D13"/>
  <c r="B14"/>
  <c r="I14" i="1"/>
  <c r="E14" i="2"/>
  <c r="F14"/>
  <c r="B9"/>
  <c r="E9"/>
  <c r="F9"/>
  <c r="G9"/>
  <c r="H9"/>
  <c r="I9"/>
  <c r="J9"/>
  <c r="B10"/>
  <c r="E10"/>
  <c r="F10"/>
  <c r="G10"/>
  <c r="H10"/>
  <c r="I10"/>
  <c r="J10"/>
  <c r="B12"/>
  <c r="E12"/>
  <c r="F12"/>
  <c r="G12"/>
  <c r="H12"/>
  <c r="I12"/>
  <c r="J12"/>
  <c r="B13"/>
  <c r="E13"/>
  <c r="F13"/>
  <c r="G13"/>
  <c r="H13"/>
  <c r="I13"/>
  <c r="J13"/>
  <c r="J8"/>
  <c r="I8"/>
  <c r="H8"/>
  <c r="G8"/>
  <c r="F8"/>
  <c r="E8"/>
  <c r="B8"/>
</calcChain>
</file>

<file path=xl/sharedStrings.xml><?xml version="1.0" encoding="utf-8"?>
<sst xmlns="http://schemas.openxmlformats.org/spreadsheetml/2006/main" count="294" uniqueCount="77">
  <si>
    <t xml:space="preserve">Infanterie de ligne </t>
  </si>
  <si>
    <t>infanterie légère</t>
  </si>
  <si>
    <t>Q</t>
  </si>
  <si>
    <t>Brig n°1</t>
  </si>
  <si>
    <t>nom du général</t>
  </si>
  <si>
    <t>TROUPE</t>
  </si>
  <si>
    <t>TYPE de TROUPE</t>
  </si>
  <si>
    <t>C</t>
  </si>
  <si>
    <t>Valeur de combat de base</t>
  </si>
  <si>
    <t>Conscrit</t>
  </si>
  <si>
    <t>Cuirasse</t>
  </si>
  <si>
    <t>Déterminé</t>
  </si>
  <si>
    <t>Eclaireur</t>
  </si>
  <si>
    <t>Elan</t>
  </si>
  <si>
    <t>Elite</t>
  </si>
  <si>
    <t>Entrainé</t>
  </si>
  <si>
    <t>Fragile</t>
  </si>
  <si>
    <t>Garde</t>
  </si>
  <si>
    <t>Hésitant</t>
  </si>
  <si>
    <t>Imprévisible</t>
  </si>
  <si>
    <t>Impétueux</t>
  </si>
  <si>
    <t>Lance</t>
  </si>
  <si>
    <t>Léger</t>
  </si>
  <si>
    <t>Milice</t>
  </si>
  <si>
    <t>Non entrainée</t>
  </si>
  <si>
    <t>Novice</t>
  </si>
  <si>
    <t>Opportuniste</t>
  </si>
  <si>
    <t>Robuste</t>
  </si>
  <si>
    <t>Sacrifiable</t>
  </si>
  <si>
    <t>Spécif 1</t>
  </si>
  <si>
    <t>Spécif 2</t>
  </si>
  <si>
    <t>Spécif 3</t>
  </si>
  <si>
    <t>1°Brigade</t>
  </si>
  <si>
    <t>SK</t>
  </si>
  <si>
    <t>-</t>
  </si>
  <si>
    <t>vandamme</t>
  </si>
  <si>
    <t>Artillerie</t>
  </si>
  <si>
    <t>Artillerie régulière</t>
  </si>
  <si>
    <t>Artillerie d'Elite</t>
  </si>
  <si>
    <t>6°compagnie 2°Rég</t>
  </si>
  <si>
    <t>Cavalerie lourde</t>
  </si>
  <si>
    <t>Cavalerie légère</t>
  </si>
  <si>
    <t>Dragons</t>
  </si>
  <si>
    <t>effectif InF</t>
  </si>
  <si>
    <t>effectif CAV</t>
  </si>
  <si>
    <t>modif effectif INF</t>
  </si>
  <si>
    <t>modif effectif CAV</t>
  </si>
  <si>
    <t>30°Rég Dragons</t>
  </si>
  <si>
    <t>Brig n°2</t>
  </si>
  <si>
    <t>2°Brigade</t>
  </si>
  <si>
    <t>Brig n°3</t>
  </si>
  <si>
    <t>unité n°</t>
  </si>
  <si>
    <t>Valeur</t>
  </si>
  <si>
    <t>Q2</t>
  </si>
  <si>
    <t>Q3</t>
  </si>
  <si>
    <t>Q4</t>
  </si>
  <si>
    <t>Q5</t>
  </si>
  <si>
    <t>Réserve</t>
  </si>
  <si>
    <t>3°Brigade</t>
  </si>
  <si>
    <t>Général en chef :</t>
  </si>
  <si>
    <t>chose</t>
  </si>
  <si>
    <t>1°bat 4°Ligne</t>
  </si>
  <si>
    <t>2°bat 4°Ligne</t>
  </si>
  <si>
    <t>7°compagnie 1°Rég</t>
  </si>
  <si>
    <t>Truc</t>
  </si>
  <si>
    <t>Infanterie de 2° ligne</t>
  </si>
  <si>
    <t>inf. de choc (vétéran)</t>
  </si>
  <si>
    <t>----------------------</t>
  </si>
  <si>
    <t>--------</t>
  </si>
  <si>
    <t>- - - - - - -</t>
  </si>
  <si>
    <t>nom du Gén. en chef</t>
  </si>
  <si>
    <t>1°Husards</t>
  </si>
  <si>
    <t>9°Lanciers</t>
  </si>
  <si>
    <t>BIDULE</t>
  </si>
  <si>
    <t>3° Bataillon 4°Suisse</t>
  </si>
  <si>
    <t>1. La rentrée des valeurs se fait dans l'onglet "Détermination ODB". Les calculs se font automatiquement.</t>
  </si>
  <si>
    <t>2. La liste est mise à jour directement dans l'onglet "Liste" et est prète à être imprimée</t>
  </si>
</sst>
</file>

<file path=xl/styles.xml><?xml version="1.0" encoding="utf-8"?>
<styleSheet xmlns="http://schemas.openxmlformats.org/spreadsheetml/2006/main">
  <numFmts count="5">
    <numFmt numFmtId="164" formatCode="&quot;Q&quot;0"/>
    <numFmt numFmtId="165" formatCode="0.00\ &quot;Q&quot;"/>
    <numFmt numFmtId="166" formatCode="&quot;C&quot;0"/>
    <numFmt numFmtId="167" formatCode="&quot;SK&quot;0"/>
    <numFmt numFmtId="168" formatCode="&quot;leader&quot;0"/>
  </numFmts>
  <fonts count="15">
    <font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color indexed="8"/>
      <name val="Verdana"/>
      <family val="2"/>
    </font>
    <font>
      <sz val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i/>
      <sz val="11"/>
      <color indexed="9"/>
      <name val="Calibri"/>
      <family val="2"/>
    </font>
    <font>
      <sz val="8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8"/>
      <color indexed="9"/>
      <name val="Verdana"/>
      <family val="2"/>
    </font>
    <font>
      <sz val="11"/>
      <color indexed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166" fontId="0" fillId="0" borderId="2" xfId="0" applyNumberFormat="1" applyBorder="1"/>
    <xf numFmtId="167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6" fontId="3" fillId="0" borderId="0" xfId="0" applyNumberFormat="1" applyFont="1" applyBorder="1"/>
    <xf numFmtId="167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/>
    <xf numFmtId="166" fontId="3" fillId="0" borderId="5" xfId="0" applyNumberFormat="1" applyFont="1" applyBorder="1"/>
    <xf numFmtId="167" fontId="0" fillId="0" borderId="5" xfId="0" applyNumberForma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166" fontId="3" fillId="0" borderId="8" xfId="0" applyNumberFormat="1" applyFont="1" applyBorder="1"/>
    <xf numFmtId="167" fontId="0" fillId="0" borderId="8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2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5" xfId="0" applyFont="1" applyBorder="1" applyAlignment="1">
      <alignment shrinkToFit="1"/>
    </xf>
    <xf numFmtId="0" fontId="7" fillId="0" borderId="8" xfId="0" applyFont="1" applyBorder="1" applyAlignment="1">
      <alignment horizontal="left" shrinkToFit="1"/>
    </xf>
    <xf numFmtId="0" fontId="6" fillId="0" borderId="10" xfId="0" applyFont="1" applyBorder="1"/>
    <xf numFmtId="0" fontId="6" fillId="0" borderId="2" xfId="0" applyFont="1" applyBorder="1"/>
    <xf numFmtId="0" fontId="6" fillId="0" borderId="11" xfId="0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5" xfId="0" applyFont="1" applyBorder="1"/>
    <xf numFmtId="0" fontId="10" fillId="0" borderId="0" xfId="0" applyFont="1" applyBorder="1" applyAlignment="1">
      <alignment shrinkToFit="1"/>
    </xf>
    <xf numFmtId="166" fontId="3" fillId="0" borderId="2" xfId="0" applyNumberFormat="1" applyFont="1" applyBorder="1"/>
    <xf numFmtId="0" fontId="6" fillId="0" borderId="7" xfId="0" applyFont="1" applyBorder="1"/>
    <xf numFmtId="0" fontId="7" fillId="0" borderId="8" xfId="0" applyFont="1" applyBorder="1" applyAlignment="1">
      <alignment shrinkToFit="1"/>
    </xf>
    <xf numFmtId="0" fontId="0" fillId="0" borderId="0" xfId="0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3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0" fillId="2" borderId="5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6" borderId="0" xfId="0" applyFill="1"/>
    <xf numFmtId="0" fontId="3" fillId="7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9" fillId="3" borderId="0" xfId="0" applyFont="1" applyFill="1"/>
    <xf numFmtId="0" fontId="3" fillId="3" borderId="0" xfId="0" applyFont="1" applyFill="1"/>
    <xf numFmtId="0" fontId="12" fillId="3" borderId="0" xfId="0" applyFont="1" applyFill="1"/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6" borderId="1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167" fontId="0" fillId="6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8" fontId="3" fillId="3" borderId="0" xfId="0" applyNumberFormat="1" applyFont="1" applyFill="1" applyAlignment="1">
      <alignment horizontal="center"/>
    </xf>
    <xf numFmtId="168" fontId="12" fillId="3" borderId="5" xfId="0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168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11</xdr:row>
      <xdr:rowOff>114300</xdr:rowOff>
    </xdr:from>
    <xdr:to>
      <xdr:col>8</xdr:col>
      <xdr:colOff>180975</xdr:colOff>
      <xdr:row>37</xdr:row>
      <xdr:rowOff>38100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2209800"/>
          <a:ext cx="5762625" cy="4876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219075</xdr:colOff>
      <xdr:row>4</xdr:row>
      <xdr:rowOff>180975</xdr:rowOff>
    </xdr:from>
    <xdr:to>
      <xdr:col>2</xdr:col>
      <xdr:colOff>619125</xdr:colOff>
      <xdr:row>9</xdr:row>
      <xdr:rowOff>95250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219075" y="942975"/>
          <a:ext cx="1924050" cy="866775"/>
        </a:xfrm>
        <a:prstGeom prst="borderCallout3">
          <a:avLst>
            <a:gd name="adj1" fmla="val 13185"/>
            <a:gd name="adj2" fmla="val 103958"/>
            <a:gd name="adj3" fmla="val 13185"/>
            <a:gd name="adj4" fmla="val 113366"/>
            <a:gd name="adj5" fmla="val 152745"/>
            <a:gd name="adj6" fmla="val 113366"/>
            <a:gd name="adj7" fmla="val 298903"/>
            <a:gd name="adj8" fmla="val 61880"/>
          </a:avLst>
        </a:prstGeom>
        <a:solidFill>
          <a:srgbClr val="FFFFCC"/>
        </a:solidFill>
        <a:ln w="22225">
          <a:solidFill>
            <a:srgbClr val="339966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Pour les colonnes "A" et "B",les cases sont destinées à du texte libre (nom de l'unité ou du général par ex.)</a:t>
          </a:r>
        </a:p>
      </xdr:txBody>
    </xdr:sp>
    <xdr:clientData/>
  </xdr:twoCellAnchor>
  <xdr:twoCellAnchor>
    <xdr:from>
      <xdr:col>6</xdr:col>
      <xdr:colOff>704850</xdr:colOff>
      <xdr:row>3</xdr:row>
      <xdr:rowOff>114300</xdr:rowOff>
    </xdr:from>
    <xdr:to>
      <xdr:col>10</xdr:col>
      <xdr:colOff>114300</xdr:colOff>
      <xdr:row>12</xdr:row>
      <xdr:rowOff>104775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5276850" y="685800"/>
          <a:ext cx="2457450" cy="1704975"/>
        </a:xfrm>
        <a:prstGeom prst="borderCallout3">
          <a:avLst>
            <a:gd name="adj1" fmla="val 6704"/>
            <a:gd name="adj2" fmla="val 103102"/>
            <a:gd name="adj3" fmla="val 6704"/>
            <a:gd name="adj4" fmla="val 128681"/>
            <a:gd name="adj5" fmla="val 87153"/>
            <a:gd name="adj6" fmla="val 128681"/>
            <a:gd name="adj7" fmla="val 174301"/>
            <a:gd name="adj8" fmla="val -53102"/>
          </a:avLst>
        </a:prstGeom>
        <a:solidFill>
          <a:srgbClr val="FFFFCC"/>
        </a:solidFill>
        <a:ln w="19050">
          <a:solidFill>
            <a:srgbClr val="339966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Pour la colonne "E" ,les cases  sont des listes préétablies de type de troupe destinées à donner les valeurs Q et C de base de l'unité (valeurs calculées automatiquement)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Les colonnes "F", "G","H" sont destinées à sélectionner les valeurs des règles spéciales et la valeur "tirailleur".</a:t>
          </a:r>
        </a:p>
      </xdr:txBody>
    </xdr:sp>
    <xdr:clientData/>
  </xdr:twoCellAnchor>
  <xdr:twoCellAnchor>
    <xdr:from>
      <xdr:col>3</xdr:col>
      <xdr:colOff>19050</xdr:colOff>
      <xdr:row>4</xdr:row>
      <xdr:rowOff>85725</xdr:rowOff>
    </xdr:from>
    <xdr:to>
      <xdr:col>5</xdr:col>
      <xdr:colOff>581025</xdr:colOff>
      <xdr:row>10</xdr:row>
      <xdr:rowOff>114300</xdr:rowOff>
    </xdr:to>
    <xdr:sp macro="" textlink="">
      <xdr:nvSpPr>
        <xdr:cNvPr id="2058" name="AutoShape 10"/>
        <xdr:cNvSpPr>
          <a:spLocks/>
        </xdr:cNvSpPr>
      </xdr:nvSpPr>
      <xdr:spPr bwMode="auto">
        <a:xfrm>
          <a:off x="2305050" y="847725"/>
          <a:ext cx="2085975" cy="1171575"/>
        </a:xfrm>
        <a:prstGeom prst="borderCallout3">
          <a:avLst>
            <a:gd name="adj1" fmla="val 9755"/>
            <a:gd name="adj2" fmla="val 103653"/>
            <a:gd name="adj3" fmla="val 9755"/>
            <a:gd name="adj4" fmla="val 118264"/>
            <a:gd name="adj5" fmla="val 122764"/>
            <a:gd name="adj6" fmla="val 118264"/>
            <a:gd name="adj7" fmla="val 239838"/>
            <a:gd name="adj8" fmla="val 14157"/>
          </a:avLst>
        </a:prstGeom>
        <a:solidFill>
          <a:srgbClr val="FFFFCC"/>
        </a:solidFill>
        <a:ln w="19050">
          <a:solidFill>
            <a:srgbClr val="339966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Pour les colonnes "C" et "D",les cases sont destinées à recevoir le nombre de combattants de l'unitée (Inf ou Cav.) valeur qui interviendra dans le calcul du C de l'unité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3</xdr:row>
      <xdr:rowOff>257175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90500"/>
          <a:ext cx="3200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3"/>
  <sheetViews>
    <sheetView tabSelected="1" workbookViewId="0">
      <selection activeCell="K10" sqref="K10"/>
    </sheetView>
  </sheetViews>
  <sheetFormatPr defaultColWidth="11.42578125" defaultRowHeight="15"/>
  <sheetData>
    <row r="2" spans="2:2">
      <c r="B2" t="s">
        <v>75</v>
      </c>
    </row>
    <row r="3" spans="2:2">
      <c r="B3" t="s">
        <v>76</v>
      </c>
    </row>
  </sheetData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AK48"/>
  <sheetViews>
    <sheetView showGridLines="0" zoomScale="75" workbookViewId="0">
      <selection activeCell="U18" sqref="U18"/>
    </sheetView>
  </sheetViews>
  <sheetFormatPr defaultColWidth="9.140625" defaultRowHeight="15"/>
  <cols>
    <col min="2" max="2" width="20.28515625" customWidth="1"/>
    <col min="3" max="4" width="12.85546875" customWidth="1"/>
    <col min="5" max="5" width="28.140625" customWidth="1"/>
    <col min="6" max="8" width="8.140625" customWidth="1"/>
    <col min="10" max="10" width="25.42578125" hidden="1" customWidth="1"/>
    <col min="11" max="12" width="20" hidden="1" customWidth="1"/>
    <col min="13" max="13" width="9.5703125" bestFit="1" customWidth="1"/>
    <col min="33" max="33" width="0" hidden="1" customWidth="1"/>
    <col min="34" max="34" width="18.140625" hidden="1" customWidth="1"/>
    <col min="35" max="35" width="26" hidden="1" customWidth="1"/>
    <col min="36" max="37" width="0" hidden="1" customWidth="1"/>
  </cols>
  <sheetData>
    <row r="1" spans="1:37" ht="15.75" thickBot="1">
      <c r="A1" s="70"/>
      <c r="B1" s="71">
        <v>10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AG1" t="s">
        <v>53</v>
      </c>
      <c r="AH1" t="s">
        <v>37</v>
      </c>
      <c r="AI1" t="s">
        <v>65</v>
      </c>
      <c r="AJ1" t="s">
        <v>9</v>
      </c>
      <c r="AK1">
        <v>0</v>
      </c>
    </row>
    <row r="2" spans="1:37">
      <c r="B2" s="48" t="s">
        <v>70</v>
      </c>
      <c r="C2" s="47" t="s">
        <v>52</v>
      </c>
      <c r="AG2" t="s">
        <v>54</v>
      </c>
      <c r="AH2" t="s">
        <v>38</v>
      </c>
      <c r="AI2" t="s">
        <v>0</v>
      </c>
      <c r="AJ2" t="s">
        <v>10</v>
      </c>
      <c r="AK2">
        <v>1</v>
      </c>
    </row>
    <row r="3" spans="1:37" ht="15.75" thickBot="1">
      <c r="B3" s="73" t="s">
        <v>35</v>
      </c>
      <c r="C3" s="74" t="s">
        <v>55</v>
      </c>
      <c r="AG3" t="s">
        <v>55</v>
      </c>
      <c r="AI3" t="s">
        <v>1</v>
      </c>
      <c r="AJ3" t="s">
        <v>11</v>
      </c>
      <c r="AK3">
        <v>2</v>
      </c>
    </row>
    <row r="4" spans="1:37">
      <c r="C4" s="1"/>
      <c r="D4" s="1"/>
      <c r="J4" s="1"/>
      <c r="S4" s="62"/>
      <c r="AG4" t="s">
        <v>56</v>
      </c>
      <c r="AI4" t="s">
        <v>66</v>
      </c>
      <c r="AJ4" t="s">
        <v>12</v>
      </c>
      <c r="AK4">
        <v>3</v>
      </c>
    </row>
    <row r="5" spans="1:37">
      <c r="A5" s="82" t="s">
        <v>3</v>
      </c>
      <c r="B5" s="49" t="s">
        <v>4</v>
      </c>
      <c r="C5" s="50" t="s">
        <v>52</v>
      </c>
      <c r="AI5" t="s">
        <v>40</v>
      </c>
      <c r="AJ5" t="s">
        <v>13</v>
      </c>
    </row>
    <row r="6" spans="1:37">
      <c r="A6" s="83"/>
      <c r="B6" s="75" t="s">
        <v>64</v>
      </c>
      <c r="C6" s="76" t="s">
        <v>55</v>
      </c>
      <c r="I6" s="2"/>
      <c r="AI6" t="s">
        <v>41</v>
      </c>
      <c r="AJ6" t="s">
        <v>14</v>
      </c>
    </row>
    <row r="7" spans="1:37">
      <c r="A7" s="51" t="s">
        <v>51</v>
      </c>
      <c r="B7" s="52" t="s">
        <v>5</v>
      </c>
      <c r="C7" s="53" t="s">
        <v>43</v>
      </c>
      <c r="D7" s="53" t="s">
        <v>44</v>
      </c>
      <c r="E7" s="54" t="s">
        <v>6</v>
      </c>
      <c r="F7" s="55" t="s">
        <v>29</v>
      </c>
      <c r="G7" s="55" t="s">
        <v>30</v>
      </c>
      <c r="H7" s="55" t="s">
        <v>31</v>
      </c>
      <c r="I7" s="56" t="s">
        <v>2</v>
      </c>
      <c r="J7" s="56" t="s">
        <v>8</v>
      </c>
      <c r="K7" s="57" t="s">
        <v>45</v>
      </c>
      <c r="L7" s="57" t="s">
        <v>46</v>
      </c>
      <c r="M7" s="53" t="s">
        <v>7</v>
      </c>
      <c r="N7" s="53" t="s">
        <v>33</v>
      </c>
      <c r="AI7" t="s">
        <v>42</v>
      </c>
      <c r="AJ7" t="s">
        <v>15</v>
      </c>
    </row>
    <row r="8" spans="1:37">
      <c r="A8" s="63">
        <v>1</v>
      </c>
      <c r="B8" s="72" t="s">
        <v>61</v>
      </c>
      <c r="C8" s="72">
        <v>675</v>
      </c>
      <c r="D8" s="72"/>
      <c r="E8" s="72" t="s">
        <v>0</v>
      </c>
      <c r="F8" s="77" t="s">
        <v>11</v>
      </c>
      <c r="G8" s="77" t="s">
        <v>69</v>
      </c>
      <c r="H8" s="77" t="s">
        <v>69</v>
      </c>
      <c r="I8" s="59" t="str">
        <f t="shared" ref="I8:I13" si="0">IF(E8="Infanterie de 2° ligne","Q5",IF(OR(E8="inf. de choc (vétéran)",E8="Cavalerie Lourde",E8="Dragons"),"Q3",IF(E8="","","Q4")))</f>
        <v>Q4</v>
      </c>
      <c r="J8" s="5" t="str">
        <f t="shared" ref="J8:J13" si="1">IF(E8="Infanterie de 2° ligne","3",IF(OR(E8="inf. de choc (vétéran)",E8="Dragons"),"5",IF(E8="Cavalerie lourde","6",IF(E8="","","4"))))</f>
        <v>4</v>
      </c>
      <c r="K8" s="4" t="str">
        <f t="shared" ref="K8:K13" si="2">IF(C8&gt;901,"2",IF(C8&gt;751,"1",IF(OR(C8&gt;651,C8=""),"0",IF(C8&gt;450,"-1","-2"))))</f>
        <v>0</v>
      </c>
      <c r="L8" s="4" t="str">
        <f t="shared" ref="L8:L13" si="3">IF(D8&gt;500,"2",IF(D8&gt;450,"1",IF(OR(D8&gt;300,D8=""),"0",IF(D8&gt;199,"-1","-2"))))</f>
        <v>0</v>
      </c>
      <c r="M8" s="60">
        <f t="shared" ref="M8:M13" si="4">J8+K8+L8</f>
        <v>4</v>
      </c>
      <c r="N8" s="79" t="s">
        <v>68</v>
      </c>
      <c r="AJ8" t="s">
        <v>16</v>
      </c>
    </row>
    <row r="9" spans="1:37">
      <c r="A9" s="63">
        <v>2</v>
      </c>
      <c r="B9" s="78" t="s">
        <v>74</v>
      </c>
      <c r="C9" s="78">
        <v>750</v>
      </c>
      <c r="D9" s="72"/>
      <c r="E9" s="72" t="s">
        <v>0</v>
      </c>
      <c r="F9" s="77" t="s">
        <v>69</v>
      </c>
      <c r="G9" s="77" t="s">
        <v>12</v>
      </c>
      <c r="H9" s="77" t="s">
        <v>69</v>
      </c>
      <c r="I9" s="59" t="str">
        <f t="shared" si="0"/>
        <v>Q4</v>
      </c>
      <c r="J9" s="5" t="str">
        <f t="shared" si="1"/>
        <v>4</v>
      </c>
      <c r="K9" s="4" t="str">
        <f t="shared" si="2"/>
        <v>0</v>
      </c>
      <c r="L9" s="4" t="str">
        <f t="shared" si="3"/>
        <v>0</v>
      </c>
      <c r="M9" s="60">
        <f t="shared" si="4"/>
        <v>4</v>
      </c>
      <c r="N9" s="79" t="s">
        <v>68</v>
      </c>
      <c r="AJ9" t="s">
        <v>17</v>
      </c>
    </row>
    <row r="10" spans="1:37">
      <c r="A10" s="63">
        <v>3</v>
      </c>
      <c r="B10" s="72" t="s">
        <v>62</v>
      </c>
      <c r="C10" s="72">
        <v>458</v>
      </c>
      <c r="D10" s="72"/>
      <c r="E10" s="72" t="s">
        <v>66</v>
      </c>
      <c r="F10" s="77" t="s">
        <v>69</v>
      </c>
      <c r="G10" s="77" t="s">
        <v>69</v>
      </c>
      <c r="H10" s="77" t="s">
        <v>11</v>
      </c>
      <c r="I10" s="59" t="str">
        <f t="shared" si="0"/>
        <v>Q3</v>
      </c>
      <c r="J10" s="5" t="str">
        <f t="shared" si="1"/>
        <v>5</v>
      </c>
      <c r="K10" s="4" t="str">
        <f t="shared" si="2"/>
        <v>-1</v>
      </c>
      <c r="L10" s="4" t="str">
        <f t="shared" si="3"/>
        <v>0</v>
      </c>
      <c r="M10" s="60">
        <f t="shared" si="4"/>
        <v>4</v>
      </c>
      <c r="N10" s="79" t="s">
        <v>68</v>
      </c>
      <c r="AJ10" t="s">
        <v>18</v>
      </c>
    </row>
    <row r="11" spans="1:37">
      <c r="A11" s="63">
        <v>4</v>
      </c>
      <c r="B11" s="72"/>
      <c r="C11" s="72"/>
      <c r="D11" s="72"/>
      <c r="E11" s="72" t="s">
        <v>67</v>
      </c>
      <c r="F11" s="77" t="s">
        <v>69</v>
      </c>
      <c r="G11" s="77" t="s">
        <v>69</v>
      </c>
      <c r="H11" s="77" t="s">
        <v>11</v>
      </c>
      <c r="I11" s="59" t="str">
        <f t="shared" si="0"/>
        <v>Q4</v>
      </c>
      <c r="J11" s="5" t="str">
        <f t="shared" si="1"/>
        <v>4</v>
      </c>
      <c r="K11" s="4" t="str">
        <f t="shared" si="2"/>
        <v>0</v>
      </c>
      <c r="L11" s="4" t="str">
        <f t="shared" si="3"/>
        <v>0</v>
      </c>
      <c r="M11" s="60">
        <f t="shared" si="4"/>
        <v>4</v>
      </c>
      <c r="N11" s="79" t="s">
        <v>68</v>
      </c>
    </row>
    <row r="12" spans="1:37">
      <c r="A12" s="63">
        <v>5</v>
      </c>
      <c r="B12" s="72"/>
      <c r="C12" s="72"/>
      <c r="D12" s="72"/>
      <c r="E12" s="72" t="s">
        <v>67</v>
      </c>
      <c r="F12" s="77" t="s">
        <v>69</v>
      </c>
      <c r="G12" s="77" t="s">
        <v>69</v>
      </c>
      <c r="H12" s="77" t="s">
        <v>69</v>
      </c>
      <c r="I12" s="59" t="str">
        <f t="shared" si="0"/>
        <v>Q4</v>
      </c>
      <c r="J12" s="5" t="str">
        <f t="shared" si="1"/>
        <v>4</v>
      </c>
      <c r="K12" s="4" t="str">
        <f t="shared" si="2"/>
        <v>0</v>
      </c>
      <c r="L12" s="4" t="str">
        <f t="shared" si="3"/>
        <v>0</v>
      </c>
      <c r="M12" s="60">
        <f t="shared" si="4"/>
        <v>4</v>
      </c>
      <c r="N12" s="79" t="s">
        <v>68</v>
      </c>
      <c r="AJ12" t="s">
        <v>20</v>
      </c>
    </row>
    <row r="13" spans="1:37">
      <c r="A13" s="63">
        <v>6</v>
      </c>
      <c r="B13" s="78"/>
      <c r="C13" s="78"/>
      <c r="D13" s="72"/>
      <c r="E13" s="72" t="s">
        <v>67</v>
      </c>
      <c r="F13" s="77" t="s">
        <v>69</v>
      </c>
      <c r="G13" s="77" t="s">
        <v>69</v>
      </c>
      <c r="H13" s="77" t="s">
        <v>69</v>
      </c>
      <c r="I13" s="59" t="str">
        <f t="shared" si="0"/>
        <v>Q4</v>
      </c>
      <c r="J13" s="5" t="str">
        <f t="shared" si="1"/>
        <v>4</v>
      </c>
      <c r="K13" s="4" t="str">
        <f t="shared" si="2"/>
        <v>0</v>
      </c>
      <c r="L13" s="4" t="str">
        <f t="shared" si="3"/>
        <v>0</v>
      </c>
      <c r="M13" s="60">
        <f t="shared" si="4"/>
        <v>4</v>
      </c>
      <c r="N13" s="79" t="s">
        <v>68</v>
      </c>
      <c r="AJ13" t="s">
        <v>19</v>
      </c>
    </row>
    <row r="14" spans="1:37">
      <c r="A14" s="63" t="s">
        <v>36</v>
      </c>
      <c r="B14" s="72" t="s">
        <v>39</v>
      </c>
      <c r="C14" s="61" t="s">
        <v>34</v>
      </c>
      <c r="D14" s="61" t="s">
        <v>34</v>
      </c>
      <c r="E14" s="72" t="s">
        <v>37</v>
      </c>
      <c r="F14" s="61" t="s">
        <v>34</v>
      </c>
      <c r="G14" s="61" t="s">
        <v>34</v>
      </c>
      <c r="H14" s="61" t="s">
        <v>34</v>
      </c>
      <c r="I14" s="59" t="str">
        <f>IF(E14="Artillerie régulière","Q4",IF(E14="Artillerie d'Elite","Q3","-"))</f>
        <v>Q4</v>
      </c>
      <c r="J14" s="58" t="s">
        <v>34</v>
      </c>
      <c r="K14" s="58" t="s">
        <v>34</v>
      </c>
      <c r="L14" s="58" t="s">
        <v>34</v>
      </c>
      <c r="M14" s="61" t="s">
        <v>34</v>
      </c>
      <c r="N14" s="61" t="s">
        <v>34</v>
      </c>
      <c r="AJ14" t="s">
        <v>21</v>
      </c>
    </row>
    <row r="15" spans="1:37">
      <c r="C15" s="40"/>
      <c r="AJ15" t="s">
        <v>22</v>
      </c>
    </row>
    <row r="16" spans="1:37">
      <c r="C16" s="40"/>
      <c r="AJ16" t="s">
        <v>23</v>
      </c>
    </row>
    <row r="17" spans="1:36">
      <c r="A17" s="82" t="s">
        <v>48</v>
      </c>
      <c r="B17" s="49" t="s">
        <v>4</v>
      </c>
      <c r="C17" s="50" t="s">
        <v>52</v>
      </c>
      <c r="AJ17" t="s">
        <v>24</v>
      </c>
    </row>
    <row r="18" spans="1:36">
      <c r="A18" s="83"/>
      <c r="B18" s="75" t="s">
        <v>73</v>
      </c>
      <c r="C18" s="76" t="s">
        <v>55</v>
      </c>
      <c r="I18" s="2"/>
      <c r="AJ18" t="s">
        <v>25</v>
      </c>
    </row>
    <row r="19" spans="1:36">
      <c r="A19" s="51" t="s">
        <v>51</v>
      </c>
      <c r="B19" s="52" t="s">
        <v>5</v>
      </c>
      <c r="C19" s="53" t="s">
        <v>43</v>
      </c>
      <c r="D19" s="53" t="s">
        <v>44</v>
      </c>
      <c r="E19" s="54" t="s">
        <v>6</v>
      </c>
      <c r="F19" s="55" t="s">
        <v>29</v>
      </c>
      <c r="G19" s="55" t="s">
        <v>30</v>
      </c>
      <c r="H19" s="55" t="s">
        <v>31</v>
      </c>
      <c r="I19" s="56" t="s">
        <v>2</v>
      </c>
      <c r="J19" s="56" t="s">
        <v>8</v>
      </c>
      <c r="K19" s="57" t="s">
        <v>45</v>
      </c>
      <c r="L19" s="57" t="s">
        <v>46</v>
      </c>
      <c r="M19" s="53" t="s">
        <v>7</v>
      </c>
      <c r="N19" s="53" t="s">
        <v>33</v>
      </c>
      <c r="AJ19" t="s">
        <v>26</v>
      </c>
    </row>
    <row r="20" spans="1:36">
      <c r="A20" s="63">
        <v>1</v>
      </c>
      <c r="B20" s="80"/>
      <c r="C20" s="80"/>
      <c r="D20" s="80"/>
      <c r="E20" s="72" t="s">
        <v>67</v>
      </c>
      <c r="F20" s="77" t="s">
        <v>11</v>
      </c>
      <c r="G20" s="77" t="s">
        <v>69</v>
      </c>
      <c r="H20" s="77" t="s">
        <v>69</v>
      </c>
      <c r="I20" s="59" t="str">
        <f t="shared" ref="I20:I25" si="5">IF(E20="Infanterie de 2° ligne","Q5",IF(OR(E20="inf. de choc (vétéran)",E20="Cavalerie Lourde",E20="Dragons"),"Q3",IF(E20="","","Q4")))</f>
        <v>Q4</v>
      </c>
      <c r="J20" s="5" t="str">
        <f t="shared" ref="J20:J25" si="6">IF(E20="Infanterie de 2° ligne","3",IF(OR(E20="inf. de choc (vétéran)",E20="Dragons"),"5",IF(E20="Cavalerie lourde","6",IF(E20="","","4"))))</f>
        <v>4</v>
      </c>
      <c r="K20" s="4" t="str">
        <f t="shared" ref="K20:K25" si="7">IF(C20&gt;901,"2",IF(C20&gt;751,"1",IF(OR(C20&gt;651,C20=""),"0",IF(C20&gt;450,"-1","-2"))))</f>
        <v>0</v>
      </c>
      <c r="L20" s="4" t="str">
        <f t="shared" ref="L20:L25" si="8">IF(D20&gt;500,"2",IF(D20&gt;450,"1",IF(OR(D20&gt;300,D20=""),"0",IF(D20&gt;199,"-1","-2"))))</f>
        <v>0</v>
      </c>
      <c r="M20" s="60">
        <f t="shared" ref="M20:M25" si="9">J20+K20+L20</f>
        <v>4</v>
      </c>
      <c r="N20" s="79" t="s">
        <v>68</v>
      </c>
      <c r="AJ20" t="s">
        <v>27</v>
      </c>
    </row>
    <row r="21" spans="1:36">
      <c r="A21" s="63">
        <v>2</v>
      </c>
      <c r="B21" s="80"/>
      <c r="C21" s="80"/>
      <c r="D21" s="80"/>
      <c r="E21" s="72" t="s">
        <v>67</v>
      </c>
      <c r="F21" s="77" t="s">
        <v>69</v>
      </c>
      <c r="G21" s="77" t="s">
        <v>12</v>
      </c>
      <c r="H21" s="77" t="s">
        <v>69</v>
      </c>
      <c r="I21" s="59" t="str">
        <f t="shared" si="5"/>
        <v>Q4</v>
      </c>
      <c r="J21" s="5" t="str">
        <f t="shared" si="6"/>
        <v>4</v>
      </c>
      <c r="K21" s="4" t="str">
        <f t="shared" si="7"/>
        <v>0</v>
      </c>
      <c r="L21" s="4" t="str">
        <f t="shared" si="8"/>
        <v>0</v>
      </c>
      <c r="M21" s="60">
        <f t="shared" si="9"/>
        <v>4</v>
      </c>
      <c r="N21" s="79" t="s">
        <v>68</v>
      </c>
      <c r="AJ21" t="s">
        <v>28</v>
      </c>
    </row>
    <row r="22" spans="1:36">
      <c r="A22" s="63">
        <v>3</v>
      </c>
      <c r="B22" s="80"/>
      <c r="C22" s="80"/>
      <c r="D22" s="80"/>
      <c r="E22" s="72" t="s">
        <v>67</v>
      </c>
      <c r="F22" s="77" t="s">
        <v>69</v>
      </c>
      <c r="G22" s="77" t="s">
        <v>69</v>
      </c>
      <c r="H22" s="77" t="s">
        <v>11</v>
      </c>
      <c r="I22" s="59" t="str">
        <f t="shared" si="5"/>
        <v>Q4</v>
      </c>
      <c r="J22" s="5" t="str">
        <f t="shared" si="6"/>
        <v>4</v>
      </c>
      <c r="K22" s="4" t="str">
        <f t="shared" si="7"/>
        <v>0</v>
      </c>
      <c r="L22" s="4" t="str">
        <f t="shared" si="8"/>
        <v>0</v>
      </c>
      <c r="M22" s="60">
        <f t="shared" si="9"/>
        <v>4</v>
      </c>
      <c r="N22" s="79" t="s">
        <v>68</v>
      </c>
    </row>
    <row r="23" spans="1:36">
      <c r="A23" s="63">
        <v>4</v>
      </c>
      <c r="B23" s="80"/>
      <c r="C23" s="80"/>
      <c r="D23" s="80"/>
      <c r="E23" s="72" t="s">
        <v>67</v>
      </c>
      <c r="F23" s="77" t="s">
        <v>69</v>
      </c>
      <c r="G23" s="77" t="s">
        <v>69</v>
      </c>
      <c r="H23" s="77" t="s">
        <v>11</v>
      </c>
      <c r="I23" s="59" t="str">
        <f t="shared" si="5"/>
        <v>Q4</v>
      </c>
      <c r="J23" s="5" t="str">
        <f t="shared" si="6"/>
        <v>4</v>
      </c>
      <c r="K23" s="4" t="str">
        <f t="shared" si="7"/>
        <v>0</v>
      </c>
      <c r="L23" s="4" t="str">
        <f t="shared" si="8"/>
        <v>0</v>
      </c>
      <c r="M23" s="60">
        <f t="shared" si="9"/>
        <v>4</v>
      </c>
      <c r="N23" s="79" t="s">
        <v>68</v>
      </c>
    </row>
    <row r="24" spans="1:36">
      <c r="A24" s="63">
        <v>5</v>
      </c>
      <c r="B24" s="80"/>
      <c r="C24" s="80"/>
      <c r="D24" s="80"/>
      <c r="E24" s="72" t="s">
        <v>67</v>
      </c>
      <c r="F24" s="77" t="s">
        <v>69</v>
      </c>
      <c r="G24" s="77" t="s">
        <v>69</v>
      </c>
      <c r="H24" s="77" t="s">
        <v>69</v>
      </c>
      <c r="I24" s="59" t="str">
        <f t="shared" si="5"/>
        <v>Q4</v>
      </c>
      <c r="J24" s="5" t="str">
        <f t="shared" si="6"/>
        <v>4</v>
      </c>
      <c r="K24" s="4" t="str">
        <f t="shared" si="7"/>
        <v>0</v>
      </c>
      <c r="L24" s="4" t="str">
        <f t="shared" si="8"/>
        <v>0</v>
      </c>
      <c r="M24" s="60">
        <f t="shared" si="9"/>
        <v>4</v>
      </c>
      <c r="N24" s="79" t="s">
        <v>68</v>
      </c>
    </row>
    <row r="25" spans="1:36">
      <c r="A25" s="63">
        <v>6</v>
      </c>
      <c r="B25" s="81"/>
      <c r="C25" s="81"/>
      <c r="D25" s="81"/>
      <c r="E25" s="72" t="s">
        <v>67</v>
      </c>
      <c r="F25" s="77" t="s">
        <v>69</v>
      </c>
      <c r="G25" s="77" t="s">
        <v>69</v>
      </c>
      <c r="H25" s="77" t="s">
        <v>69</v>
      </c>
      <c r="I25" s="59" t="str">
        <f t="shared" si="5"/>
        <v>Q4</v>
      </c>
      <c r="J25" s="5" t="str">
        <f t="shared" si="6"/>
        <v>4</v>
      </c>
      <c r="K25" s="4" t="str">
        <f t="shared" si="7"/>
        <v>0</v>
      </c>
      <c r="L25" s="4" t="str">
        <f t="shared" si="8"/>
        <v>0</v>
      </c>
      <c r="M25" s="60">
        <f t="shared" si="9"/>
        <v>4</v>
      </c>
      <c r="N25" s="79" t="s">
        <v>68</v>
      </c>
    </row>
    <row r="26" spans="1:36">
      <c r="A26" s="63" t="s">
        <v>36</v>
      </c>
      <c r="B26" s="80"/>
      <c r="C26" s="61" t="s">
        <v>34</v>
      </c>
      <c r="D26" s="61" t="s">
        <v>34</v>
      </c>
      <c r="E26" s="72" t="s">
        <v>67</v>
      </c>
      <c r="F26" s="61" t="s">
        <v>34</v>
      </c>
      <c r="G26" s="61" t="s">
        <v>34</v>
      </c>
      <c r="H26" s="61" t="s">
        <v>34</v>
      </c>
      <c r="I26" s="59" t="str">
        <f>IF(E26="Artillerie régulière","Q4",IF(E26="Artillerie d'Elite","Q3","-"))</f>
        <v>-</v>
      </c>
      <c r="J26" s="58" t="s">
        <v>34</v>
      </c>
      <c r="K26" s="58" t="s">
        <v>34</v>
      </c>
      <c r="L26" s="58" t="s">
        <v>34</v>
      </c>
      <c r="M26" s="61" t="s">
        <v>34</v>
      </c>
      <c r="N26" s="61" t="s">
        <v>34</v>
      </c>
    </row>
    <row r="27" spans="1:36">
      <c r="C27" s="40"/>
    </row>
    <row r="28" spans="1:36">
      <c r="A28" s="82" t="s">
        <v>50</v>
      </c>
      <c r="B28" s="49" t="s">
        <v>4</v>
      </c>
      <c r="C28" s="50" t="s">
        <v>52</v>
      </c>
    </row>
    <row r="29" spans="1:36">
      <c r="A29" s="83"/>
      <c r="B29" s="75" t="s">
        <v>60</v>
      </c>
      <c r="C29" s="64" t="s">
        <v>54</v>
      </c>
      <c r="I29" s="2"/>
    </row>
    <row r="30" spans="1:36">
      <c r="A30" s="51" t="s">
        <v>51</v>
      </c>
      <c r="B30" s="52" t="s">
        <v>5</v>
      </c>
      <c r="C30" s="53" t="s">
        <v>43</v>
      </c>
      <c r="D30" s="53" t="s">
        <v>44</v>
      </c>
      <c r="E30" s="54" t="s">
        <v>6</v>
      </c>
      <c r="F30" s="55" t="s">
        <v>29</v>
      </c>
      <c r="G30" s="55" t="s">
        <v>30</v>
      </c>
      <c r="H30" s="55" t="s">
        <v>31</v>
      </c>
      <c r="I30" s="56" t="s">
        <v>2</v>
      </c>
      <c r="J30" s="56" t="s">
        <v>8</v>
      </c>
      <c r="K30" s="57" t="s">
        <v>45</v>
      </c>
      <c r="L30" s="57" t="s">
        <v>46</v>
      </c>
      <c r="M30" s="53" t="s">
        <v>7</v>
      </c>
      <c r="N30" s="53" t="s">
        <v>33</v>
      </c>
    </row>
    <row r="31" spans="1:36">
      <c r="A31" s="63">
        <v>1</v>
      </c>
      <c r="B31" s="80" t="s">
        <v>72</v>
      </c>
      <c r="C31" s="80"/>
      <c r="D31" s="80">
        <v>436</v>
      </c>
      <c r="E31" s="72" t="s">
        <v>41</v>
      </c>
      <c r="F31" s="77" t="s">
        <v>11</v>
      </c>
      <c r="G31" s="77" t="s">
        <v>69</v>
      </c>
      <c r="H31" s="77" t="s">
        <v>69</v>
      </c>
      <c r="I31" s="59" t="str">
        <f t="shared" ref="I31:I36" si="10">IF(E31="Infanterie de 2° ligne","Q5",IF(OR(E31="inf. de choc (vétéran)",E31="Cavalerie Lourde",E31="Dragons"),"Q3",IF(E31="","","Q4")))</f>
        <v>Q4</v>
      </c>
      <c r="J31" s="5" t="str">
        <f t="shared" ref="J31:J36" si="11">IF(E31="Infanterie de 2° ligne","3",IF(OR(E31="inf. de choc (vétéran)",E31="Dragons"),"5",IF(E31="Cavalerie lourde","6",IF(E31="","","4"))))</f>
        <v>4</v>
      </c>
      <c r="K31" s="4" t="str">
        <f t="shared" ref="K31:K36" si="12">IF(C31&gt;901,"2",IF(C31&gt;751,"1",IF(OR(C31&gt;651,C31=""),"0",IF(C31&gt;450,"-1","-2"))))</f>
        <v>0</v>
      </c>
      <c r="L31" s="4" t="str">
        <f t="shared" ref="L31:L36" si="13">IF(D31&gt;500,"2",IF(D31&gt;450,"1",IF(OR(D31&gt;300,D31=""),"0",IF(D31&gt;199,"-1","-2"))))</f>
        <v>0</v>
      </c>
      <c r="M31" s="60">
        <f t="shared" ref="M31:M36" si="14">J31+K31+L31</f>
        <v>4</v>
      </c>
      <c r="N31" s="79" t="s">
        <v>68</v>
      </c>
    </row>
    <row r="32" spans="1:36">
      <c r="A32" s="63">
        <v>2</v>
      </c>
      <c r="B32" s="80" t="s">
        <v>71</v>
      </c>
      <c r="C32" s="80"/>
      <c r="D32" s="80">
        <v>350</v>
      </c>
      <c r="E32" s="72" t="s">
        <v>41</v>
      </c>
      <c r="F32" s="77" t="s">
        <v>69</v>
      </c>
      <c r="G32" s="77" t="s">
        <v>12</v>
      </c>
      <c r="H32" s="77" t="s">
        <v>69</v>
      </c>
      <c r="I32" s="59" t="str">
        <f t="shared" si="10"/>
        <v>Q4</v>
      </c>
      <c r="J32" s="5" t="str">
        <f t="shared" si="11"/>
        <v>4</v>
      </c>
      <c r="K32" s="4" t="str">
        <f t="shared" si="12"/>
        <v>0</v>
      </c>
      <c r="L32" s="4" t="str">
        <f t="shared" si="13"/>
        <v>0</v>
      </c>
      <c r="M32" s="60">
        <f t="shared" si="14"/>
        <v>4</v>
      </c>
      <c r="N32" s="79" t="s">
        <v>68</v>
      </c>
    </row>
    <row r="33" spans="1:14">
      <c r="A33" s="63">
        <v>3</v>
      </c>
      <c r="B33" s="80" t="s">
        <v>47</v>
      </c>
      <c r="C33" s="80"/>
      <c r="D33" s="80">
        <v>220</v>
      </c>
      <c r="E33" s="72" t="s">
        <v>42</v>
      </c>
      <c r="F33" s="77" t="s">
        <v>69</v>
      </c>
      <c r="G33" s="77" t="s">
        <v>69</v>
      </c>
      <c r="H33" s="77" t="s">
        <v>11</v>
      </c>
      <c r="I33" s="59" t="str">
        <f t="shared" si="10"/>
        <v>Q3</v>
      </c>
      <c r="J33" s="5" t="str">
        <f t="shared" si="11"/>
        <v>5</v>
      </c>
      <c r="K33" s="4" t="str">
        <f t="shared" si="12"/>
        <v>0</v>
      </c>
      <c r="L33" s="4" t="str">
        <f t="shared" si="13"/>
        <v>-1</v>
      </c>
      <c r="M33" s="60">
        <f t="shared" si="14"/>
        <v>4</v>
      </c>
      <c r="N33" s="79" t="s">
        <v>68</v>
      </c>
    </row>
    <row r="34" spans="1:14">
      <c r="A34" s="63">
        <v>4</v>
      </c>
      <c r="B34" s="80"/>
      <c r="C34" s="80"/>
      <c r="D34" s="80"/>
      <c r="E34" s="72" t="s">
        <v>67</v>
      </c>
      <c r="F34" s="77" t="s">
        <v>69</v>
      </c>
      <c r="G34" s="77" t="s">
        <v>69</v>
      </c>
      <c r="H34" s="77" t="s">
        <v>11</v>
      </c>
      <c r="I34" s="59" t="str">
        <f t="shared" si="10"/>
        <v>Q4</v>
      </c>
      <c r="J34" s="5" t="str">
        <f t="shared" si="11"/>
        <v>4</v>
      </c>
      <c r="K34" s="4" t="str">
        <f t="shared" si="12"/>
        <v>0</v>
      </c>
      <c r="L34" s="4" t="str">
        <f t="shared" si="13"/>
        <v>0</v>
      </c>
      <c r="M34" s="60">
        <f t="shared" si="14"/>
        <v>4</v>
      </c>
      <c r="N34" s="79" t="s">
        <v>68</v>
      </c>
    </row>
    <row r="35" spans="1:14">
      <c r="A35" s="63">
        <v>5</v>
      </c>
      <c r="B35" s="80"/>
      <c r="C35" s="80"/>
      <c r="D35" s="80"/>
      <c r="E35" s="72" t="s">
        <v>67</v>
      </c>
      <c r="F35" s="77" t="s">
        <v>69</v>
      </c>
      <c r="G35" s="77" t="s">
        <v>69</v>
      </c>
      <c r="H35" s="77" t="s">
        <v>69</v>
      </c>
      <c r="I35" s="59" t="str">
        <f t="shared" si="10"/>
        <v>Q4</v>
      </c>
      <c r="J35" s="5" t="str">
        <f t="shared" si="11"/>
        <v>4</v>
      </c>
      <c r="K35" s="4" t="str">
        <f t="shared" si="12"/>
        <v>0</v>
      </c>
      <c r="L35" s="4" t="str">
        <f t="shared" si="13"/>
        <v>0</v>
      </c>
      <c r="M35" s="60">
        <f t="shared" si="14"/>
        <v>4</v>
      </c>
      <c r="N35" s="79" t="s">
        <v>68</v>
      </c>
    </row>
    <row r="36" spans="1:14">
      <c r="A36" s="63">
        <v>6</v>
      </c>
      <c r="B36" s="81"/>
      <c r="C36" s="81"/>
      <c r="D36" s="81"/>
      <c r="E36" s="72" t="s">
        <v>67</v>
      </c>
      <c r="F36" s="77" t="s">
        <v>69</v>
      </c>
      <c r="G36" s="77" t="s">
        <v>69</v>
      </c>
      <c r="H36" s="77" t="s">
        <v>69</v>
      </c>
      <c r="I36" s="59" t="str">
        <f t="shared" si="10"/>
        <v>Q4</v>
      </c>
      <c r="J36" s="5" t="str">
        <f t="shared" si="11"/>
        <v>4</v>
      </c>
      <c r="K36" s="4" t="str">
        <f t="shared" si="12"/>
        <v>0</v>
      </c>
      <c r="L36" s="4" t="str">
        <f t="shared" si="13"/>
        <v>0</v>
      </c>
      <c r="M36" s="60">
        <f t="shared" si="14"/>
        <v>4</v>
      </c>
      <c r="N36" s="79" t="s">
        <v>68</v>
      </c>
    </row>
    <row r="37" spans="1:14">
      <c r="A37" s="63" t="s">
        <v>36</v>
      </c>
      <c r="B37" s="80" t="s">
        <v>63</v>
      </c>
      <c r="C37" s="61" t="s">
        <v>34</v>
      </c>
      <c r="D37" s="61" t="s">
        <v>34</v>
      </c>
      <c r="E37" s="72" t="s">
        <v>37</v>
      </c>
      <c r="F37" s="61" t="s">
        <v>34</v>
      </c>
      <c r="G37" s="61" t="s">
        <v>34</v>
      </c>
      <c r="H37" s="61" t="s">
        <v>34</v>
      </c>
      <c r="I37" s="59" t="str">
        <f>IF(E37="Artillerie régulière","Q4",IF(E37="Artillerie d'Elite","Q3","-"))</f>
        <v>Q4</v>
      </c>
      <c r="J37" s="58" t="s">
        <v>34</v>
      </c>
      <c r="K37" s="58" t="s">
        <v>34</v>
      </c>
      <c r="L37" s="58" t="s">
        <v>34</v>
      </c>
      <c r="M37" s="61" t="s">
        <v>34</v>
      </c>
      <c r="N37" s="61" t="s">
        <v>34</v>
      </c>
    </row>
    <row r="39" spans="1:14">
      <c r="A39" s="82" t="s">
        <v>57</v>
      </c>
      <c r="B39" s="49" t="s">
        <v>4</v>
      </c>
      <c r="C39" s="50" t="s">
        <v>52</v>
      </c>
    </row>
    <row r="40" spans="1:14">
      <c r="A40" s="83"/>
      <c r="B40" s="75" t="str">
        <f>B3</f>
        <v>vandamme</v>
      </c>
      <c r="C40" s="64" t="str">
        <f>C3</f>
        <v>Q4</v>
      </c>
      <c r="G40" s="2"/>
    </row>
    <row r="41" spans="1:14">
      <c r="A41" s="51" t="s">
        <v>51</v>
      </c>
      <c r="B41" s="52" t="s">
        <v>5</v>
      </c>
      <c r="C41" s="53" t="s">
        <v>43</v>
      </c>
      <c r="D41" s="53" t="s">
        <v>44</v>
      </c>
      <c r="E41" s="54" t="s">
        <v>6</v>
      </c>
      <c r="F41" s="55" t="s">
        <v>29</v>
      </c>
      <c r="G41" s="55" t="s">
        <v>30</v>
      </c>
      <c r="H41" s="55" t="s">
        <v>31</v>
      </c>
      <c r="I41" s="56" t="s">
        <v>2</v>
      </c>
      <c r="J41" s="56" t="s">
        <v>8</v>
      </c>
      <c r="K41" s="57" t="s">
        <v>45</v>
      </c>
      <c r="L41" s="57" t="s">
        <v>46</v>
      </c>
      <c r="M41" s="53" t="s">
        <v>7</v>
      </c>
      <c r="N41" s="53" t="s">
        <v>33</v>
      </c>
    </row>
    <row r="42" spans="1:14">
      <c r="A42" s="63">
        <v>1</v>
      </c>
      <c r="B42" s="80"/>
      <c r="C42" s="80"/>
      <c r="D42" s="80"/>
      <c r="E42" s="72" t="s">
        <v>67</v>
      </c>
      <c r="F42" s="77" t="s">
        <v>11</v>
      </c>
      <c r="G42" s="77" t="s">
        <v>69</v>
      </c>
      <c r="H42" s="77" t="s">
        <v>69</v>
      </c>
      <c r="I42" s="59" t="str">
        <f t="shared" ref="I42:I47" si="15">IF(E42="Infanterie de 2° ligne","Q5",IF(OR(E42="inf. de choc (vétéran)",E42="Cavalerie Lourde",E42="Dragons"),"Q3",IF(E42="","","Q4")))</f>
        <v>Q4</v>
      </c>
      <c r="J42" s="68" t="str">
        <f t="shared" ref="J42:J47" si="16">IF(E42="Infanterie de 2° ligne","3",IF(OR(E42="inf. de choc (vétéran)",E42="Dragons"),"5",IF(E42="Cavalerie lourde","6",IF(E42="","","4"))))</f>
        <v>4</v>
      </c>
      <c r="K42" s="69" t="str">
        <f t="shared" ref="K42:K47" si="17">IF(C42&gt;901,"2",IF(C42&gt;751,"1",IF(OR(C42&gt;651,C42=""),"0",IF(C42&gt;450,"-1","-2"))))</f>
        <v>0</v>
      </c>
      <c r="L42" s="69" t="str">
        <f t="shared" ref="L42:L47" si="18">IF(D42&gt;500,"2",IF(D42&gt;450,"1",IF(OR(D42&gt;300,D42=""),"0",IF(D42&gt;199,"-1","-2"))))</f>
        <v>0</v>
      </c>
      <c r="M42" s="60">
        <f t="shared" ref="M42:M47" si="19">J42+K42+L42</f>
        <v>4</v>
      </c>
      <c r="N42" s="79" t="s">
        <v>68</v>
      </c>
    </row>
    <row r="43" spans="1:14">
      <c r="A43" s="63">
        <v>2</v>
      </c>
      <c r="B43" s="80"/>
      <c r="C43" s="80"/>
      <c r="D43" s="80"/>
      <c r="E43" s="72" t="s">
        <v>67</v>
      </c>
      <c r="F43" s="77" t="s">
        <v>69</v>
      </c>
      <c r="G43" s="77" t="s">
        <v>12</v>
      </c>
      <c r="H43" s="77" t="s">
        <v>69</v>
      </c>
      <c r="I43" s="59" t="str">
        <f t="shared" si="15"/>
        <v>Q4</v>
      </c>
      <c r="J43" s="68" t="str">
        <f t="shared" si="16"/>
        <v>4</v>
      </c>
      <c r="K43" s="69" t="str">
        <f t="shared" si="17"/>
        <v>0</v>
      </c>
      <c r="L43" s="69" t="str">
        <f t="shared" si="18"/>
        <v>0</v>
      </c>
      <c r="M43" s="60">
        <f t="shared" si="19"/>
        <v>4</v>
      </c>
      <c r="N43" s="79" t="s">
        <v>68</v>
      </c>
    </row>
    <row r="44" spans="1:14">
      <c r="A44" s="63">
        <v>3</v>
      </c>
      <c r="B44" s="80"/>
      <c r="C44" s="80"/>
      <c r="D44" s="80"/>
      <c r="E44" s="72" t="s">
        <v>67</v>
      </c>
      <c r="F44" s="77" t="s">
        <v>69</v>
      </c>
      <c r="G44" s="77" t="s">
        <v>69</v>
      </c>
      <c r="H44" s="77" t="s">
        <v>11</v>
      </c>
      <c r="I44" s="59" t="str">
        <f t="shared" si="15"/>
        <v>Q4</v>
      </c>
      <c r="J44" s="68" t="str">
        <f t="shared" si="16"/>
        <v>4</v>
      </c>
      <c r="K44" s="69" t="str">
        <f t="shared" si="17"/>
        <v>0</v>
      </c>
      <c r="L44" s="69" t="str">
        <f t="shared" si="18"/>
        <v>0</v>
      </c>
      <c r="M44" s="60">
        <f t="shared" si="19"/>
        <v>4</v>
      </c>
      <c r="N44" s="79" t="s">
        <v>68</v>
      </c>
    </row>
    <row r="45" spans="1:14">
      <c r="A45" s="63">
        <v>4</v>
      </c>
      <c r="B45" s="80"/>
      <c r="C45" s="80"/>
      <c r="D45" s="80"/>
      <c r="E45" s="72" t="s">
        <v>67</v>
      </c>
      <c r="F45" s="77" t="s">
        <v>69</v>
      </c>
      <c r="G45" s="77" t="s">
        <v>69</v>
      </c>
      <c r="H45" s="77" t="s">
        <v>11</v>
      </c>
      <c r="I45" s="59" t="str">
        <f t="shared" si="15"/>
        <v>Q4</v>
      </c>
      <c r="J45" s="68" t="str">
        <f t="shared" si="16"/>
        <v>4</v>
      </c>
      <c r="K45" s="69" t="str">
        <f t="shared" si="17"/>
        <v>0</v>
      </c>
      <c r="L45" s="69" t="str">
        <f t="shared" si="18"/>
        <v>0</v>
      </c>
      <c r="M45" s="60">
        <f t="shared" si="19"/>
        <v>4</v>
      </c>
      <c r="N45" s="79" t="s">
        <v>68</v>
      </c>
    </row>
    <row r="46" spans="1:14">
      <c r="A46" s="63">
        <v>5</v>
      </c>
      <c r="B46" s="80"/>
      <c r="C46" s="80"/>
      <c r="D46" s="80"/>
      <c r="E46" s="72" t="s">
        <v>67</v>
      </c>
      <c r="F46" s="77" t="s">
        <v>69</v>
      </c>
      <c r="G46" s="77" t="s">
        <v>69</v>
      </c>
      <c r="H46" s="77" t="s">
        <v>69</v>
      </c>
      <c r="I46" s="59" t="str">
        <f t="shared" si="15"/>
        <v>Q4</v>
      </c>
      <c r="J46" s="68" t="str">
        <f t="shared" si="16"/>
        <v>4</v>
      </c>
      <c r="K46" s="69" t="str">
        <f t="shared" si="17"/>
        <v>0</v>
      </c>
      <c r="L46" s="69" t="str">
        <f t="shared" si="18"/>
        <v>0</v>
      </c>
      <c r="M46" s="60">
        <f t="shared" si="19"/>
        <v>4</v>
      </c>
      <c r="N46" s="79" t="s">
        <v>68</v>
      </c>
    </row>
    <row r="47" spans="1:14">
      <c r="A47" s="63">
        <v>6</v>
      </c>
      <c r="B47" s="81"/>
      <c r="C47" s="81"/>
      <c r="D47" s="81"/>
      <c r="E47" s="72" t="s">
        <v>67</v>
      </c>
      <c r="F47" s="77" t="s">
        <v>69</v>
      </c>
      <c r="G47" s="77" t="s">
        <v>69</v>
      </c>
      <c r="H47" s="77" t="s">
        <v>69</v>
      </c>
      <c r="I47" s="59" t="str">
        <f t="shared" si="15"/>
        <v>Q4</v>
      </c>
      <c r="J47" s="68" t="str">
        <f t="shared" si="16"/>
        <v>4</v>
      </c>
      <c r="K47" s="69" t="str">
        <f t="shared" si="17"/>
        <v>0</v>
      </c>
      <c r="L47" s="69" t="str">
        <f t="shared" si="18"/>
        <v>0</v>
      </c>
      <c r="M47" s="60">
        <f t="shared" si="19"/>
        <v>4</v>
      </c>
      <c r="N47" s="79" t="s">
        <v>68</v>
      </c>
    </row>
    <row r="48" spans="1:14">
      <c r="A48" s="63" t="s">
        <v>36</v>
      </c>
      <c r="B48" s="80"/>
      <c r="C48" s="61" t="s">
        <v>34</v>
      </c>
      <c r="D48" s="61" t="s">
        <v>34</v>
      </c>
      <c r="E48" s="72" t="s">
        <v>67</v>
      </c>
      <c r="F48" s="61" t="s">
        <v>34</v>
      </c>
      <c r="G48" s="61" t="s">
        <v>34</v>
      </c>
      <c r="H48" s="61" t="s">
        <v>34</v>
      </c>
      <c r="I48" s="59" t="str">
        <f>IF(E48="Artillerie régulière","Q4",IF(E48="Artillerie d'Elite","Q3","-"))</f>
        <v>-</v>
      </c>
      <c r="J48" s="58" t="s">
        <v>34</v>
      </c>
      <c r="K48" s="58" t="s">
        <v>34</v>
      </c>
      <c r="L48" s="58" t="s">
        <v>34</v>
      </c>
      <c r="M48" s="61" t="s">
        <v>34</v>
      </c>
      <c r="N48" s="61" t="s">
        <v>34</v>
      </c>
    </row>
  </sheetData>
  <sheetProtection password="C9CB" sheet="1"/>
  <mergeCells count="4">
    <mergeCell ref="A5:A6"/>
    <mergeCell ref="A17:A18"/>
    <mergeCell ref="A28:A29"/>
    <mergeCell ref="A39:A40"/>
  </mergeCells>
  <phoneticPr fontId="5" type="noConversion"/>
  <conditionalFormatting sqref="M20:M25 M8:M13 M31:M36 M42:M47">
    <cfRule type="cellIs" dxfId="3" priority="3" stopIfTrue="1" operator="between">
      <formula>#REF!</formula>
      <formula>$B$1</formula>
    </cfRule>
  </conditionalFormatting>
  <dataValidations count="5">
    <dataValidation type="list" allowBlank="1" showInputMessage="1" showErrorMessage="1" sqref="F8:H13 F31:H36 F20:H25 F42:H47">
      <formula1>$AJ$1:$AJ$21</formula1>
    </dataValidation>
    <dataValidation type="list" allowBlank="1" showInputMessage="1" showErrorMessage="1" sqref="E14 E26 E37 E48">
      <formula1>$AH$1:$AH$2</formula1>
    </dataValidation>
    <dataValidation type="list" allowBlank="1" showInputMessage="1" showErrorMessage="1" sqref="N31:N36 N20:N25 N8:N13 N42:N47">
      <formula1>$AK$1:$AK$4</formula1>
    </dataValidation>
    <dataValidation type="list" allowBlank="1" showInputMessage="1" showErrorMessage="1" sqref="E31:E36 E8:E13 E20:E25 E42:E47">
      <formula1>$AI$1:$AI$7</formula1>
    </dataValidation>
    <dataValidation type="list" allowBlank="1" showInputMessage="1" showErrorMessage="1" sqref="C18 C6 C3 C29">
      <formula1>$AG$1:$AG$3</formula1>
    </dataValidation>
  </dataValidations>
  <printOptions horizontalCentered="1" verticalCentered="1"/>
  <pageMargins left="0.7" right="0.7" top="0.47" bottom="0.4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/>
  <dimension ref="A1:K46"/>
  <sheetViews>
    <sheetView showGridLines="0" topLeftCell="A13" workbookViewId="0">
      <selection activeCell="M18" sqref="M18"/>
    </sheetView>
  </sheetViews>
  <sheetFormatPr defaultColWidth="9.140625" defaultRowHeight="15"/>
  <cols>
    <col min="1" max="1" width="6.7109375" customWidth="1"/>
    <col min="3" max="3" width="9.5703125" bestFit="1" customWidth="1"/>
    <col min="4" max="4" width="17.28515625" customWidth="1"/>
    <col min="5" max="6" width="3.85546875" customWidth="1"/>
    <col min="11" max="11" width="6.7109375" customWidth="1"/>
  </cols>
  <sheetData>
    <row r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4.95" customHeight="1">
      <c r="A2" s="44"/>
      <c r="B2" s="43">
        <v>0</v>
      </c>
      <c r="C2" s="43">
        <v>1</v>
      </c>
      <c r="D2" s="43"/>
      <c r="E2" s="44"/>
      <c r="F2" s="44"/>
      <c r="G2" s="44"/>
      <c r="H2" s="44"/>
      <c r="I2" s="44"/>
      <c r="J2" s="44"/>
      <c r="K2" s="44"/>
    </row>
    <row r="3" spans="1:11" ht="24.95" customHeight="1">
      <c r="A3" s="44"/>
      <c r="B3" s="44"/>
      <c r="C3" s="43">
        <v>6</v>
      </c>
      <c r="D3" s="43"/>
      <c r="E3" s="44"/>
      <c r="F3" s="44"/>
      <c r="G3" s="44"/>
      <c r="H3" s="44"/>
      <c r="I3" s="44"/>
      <c r="J3" s="44"/>
      <c r="K3" s="44"/>
    </row>
    <row r="4" spans="1:11" ht="24.95" customHeight="1">
      <c r="A4" s="44"/>
      <c r="B4" s="44"/>
      <c r="C4" s="45"/>
      <c r="D4" s="45"/>
      <c r="E4" s="44"/>
      <c r="F4" s="44"/>
      <c r="G4" s="44"/>
      <c r="H4" s="44"/>
      <c r="I4" s="44"/>
      <c r="J4" s="44"/>
      <c r="K4" s="44"/>
    </row>
    <row r="5" spans="1:11" ht="15.75" thickBot="1">
      <c r="A5" s="44"/>
      <c r="B5" s="65" t="s">
        <v>59</v>
      </c>
      <c r="C5" s="67"/>
      <c r="D5" s="85" t="str">
        <f ca="1">CONCATENATE('Construction ODB'!$B$3,"  ",'Construction ODB'!$C$3)</f>
        <v>vandamme  Q4</v>
      </c>
      <c r="E5" s="86"/>
      <c r="F5" s="86"/>
      <c r="G5" s="86"/>
      <c r="H5" s="86"/>
      <c r="I5" s="44"/>
      <c r="J5" s="44"/>
      <c r="K5" s="44"/>
    </row>
    <row r="6" spans="1:1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.75" thickBot="1">
      <c r="A7" s="44"/>
      <c r="B7" s="66" t="s">
        <v>32</v>
      </c>
      <c r="C7" s="87" t="str">
        <f ca="1">CONCATENATE('Construction ODB'!$B$6,"  ",'Construction ODB'!$C$6)</f>
        <v>Truc  Q4</v>
      </c>
      <c r="D7" s="88"/>
      <c r="E7" s="88"/>
      <c r="F7" s="88"/>
      <c r="G7" s="88"/>
      <c r="H7" s="46"/>
      <c r="I7" s="44"/>
      <c r="J7" s="44"/>
      <c r="K7" s="44"/>
    </row>
    <row r="8" spans="1:11">
      <c r="A8" s="44"/>
      <c r="B8" s="30" t="str">
        <f ca="1">'Construction ODB'!B8</f>
        <v>1°bat 4°Ligne</v>
      </c>
      <c r="C8" s="31"/>
      <c r="D8" s="26" t="str">
        <f ca="1">'Construction ODB'!E8</f>
        <v xml:space="preserve">Infanterie de ligne </v>
      </c>
      <c r="E8" s="6" t="str">
        <f ca="1">'Construction ODB'!I8</f>
        <v>Q4</v>
      </c>
      <c r="F8" s="7">
        <f ca="1">'Construction ODB'!M8</f>
        <v>4</v>
      </c>
      <c r="G8" s="8" t="str">
        <f ca="1">'Construction ODB'!N8</f>
        <v>--------</v>
      </c>
      <c r="H8" s="9" t="str">
        <f ca="1">'Construction ODB'!F8</f>
        <v>Déterminé</v>
      </c>
      <c r="I8" s="9" t="str">
        <f ca="1">'Construction ODB'!G8</f>
        <v>- - - - - - -</v>
      </c>
      <c r="J8" s="10" t="str">
        <f ca="1">'Construction ODB'!H8</f>
        <v>- - - - - - -</v>
      </c>
      <c r="K8" s="44"/>
    </row>
    <row r="9" spans="1:11">
      <c r="A9" s="44"/>
      <c r="B9" s="32" t="str">
        <f ca="1">'Construction ODB'!B9</f>
        <v>3° Bataillon 4°Suisse</v>
      </c>
      <c r="C9" s="33"/>
      <c r="D9" s="27" t="str">
        <f ca="1">'Construction ODB'!E9</f>
        <v xml:space="preserve">Infanterie de ligne </v>
      </c>
      <c r="E9" s="3" t="str">
        <f ca="1">'Construction ODB'!I9</f>
        <v>Q4</v>
      </c>
      <c r="F9" s="11">
        <f ca="1">'Construction ODB'!M9</f>
        <v>4</v>
      </c>
      <c r="G9" s="12" t="str">
        <f ca="1">'Construction ODB'!N9</f>
        <v>--------</v>
      </c>
      <c r="H9" s="13" t="str">
        <f ca="1">'Construction ODB'!F9</f>
        <v>- - - - - - -</v>
      </c>
      <c r="I9" s="13" t="str">
        <f ca="1">'Construction ODB'!G9</f>
        <v>Eclaireur</v>
      </c>
      <c r="J9" s="14" t="str">
        <f ca="1">'Construction ODB'!H9</f>
        <v>- - - - - - -</v>
      </c>
      <c r="K9" s="44"/>
    </row>
    <row r="10" spans="1:11">
      <c r="A10" s="44"/>
      <c r="B10" s="32" t="str">
        <f ca="1">'Construction ODB'!B10</f>
        <v>2°bat 4°Ligne</v>
      </c>
      <c r="C10" s="33"/>
      <c r="D10" s="27" t="str">
        <f ca="1">'Construction ODB'!E10</f>
        <v>inf. de choc (vétéran)</v>
      </c>
      <c r="E10" s="3" t="str">
        <f ca="1">'Construction ODB'!I10</f>
        <v>Q3</v>
      </c>
      <c r="F10" s="11">
        <f ca="1">'Construction ODB'!M10</f>
        <v>4</v>
      </c>
      <c r="G10" s="12" t="str">
        <f ca="1">'Construction ODB'!N10</f>
        <v>--------</v>
      </c>
      <c r="H10" s="13" t="str">
        <f ca="1">'Construction ODB'!F10</f>
        <v>- - - - - - -</v>
      </c>
      <c r="I10" s="13" t="str">
        <f ca="1">'Construction ODB'!G10</f>
        <v>- - - - - - -</v>
      </c>
      <c r="J10" s="14" t="str">
        <f ca="1">'Construction ODB'!H10</f>
        <v>Déterminé</v>
      </c>
      <c r="K10" s="44"/>
    </row>
    <row r="11" spans="1:11">
      <c r="A11" s="44"/>
      <c r="B11" s="32">
        <f ca="1">'Construction ODB'!B11</f>
        <v>0</v>
      </c>
      <c r="C11" s="33"/>
      <c r="D11" s="27" t="str">
        <f ca="1">'Construction ODB'!E11</f>
        <v>----------------------</v>
      </c>
      <c r="E11" s="3" t="str">
        <f ca="1">'Construction ODB'!I11</f>
        <v>Q4</v>
      </c>
      <c r="F11" s="11">
        <f ca="1">'Construction ODB'!M11</f>
        <v>4</v>
      </c>
      <c r="G11" s="12" t="str">
        <f ca="1">'Construction ODB'!N11</f>
        <v>--------</v>
      </c>
      <c r="H11" s="13" t="str">
        <f ca="1">'Construction ODB'!F11</f>
        <v>- - - - - - -</v>
      </c>
      <c r="I11" s="13" t="str">
        <f ca="1">'Construction ODB'!G11</f>
        <v>- - - - - - -</v>
      </c>
      <c r="J11" s="14" t="str">
        <f ca="1">'Construction ODB'!H11</f>
        <v>Déterminé</v>
      </c>
      <c r="K11" s="44"/>
    </row>
    <row r="12" spans="1:11">
      <c r="A12" s="44"/>
      <c r="B12" s="32">
        <f ca="1">'Construction ODB'!B12</f>
        <v>0</v>
      </c>
      <c r="C12" s="33"/>
      <c r="D12" s="27" t="str">
        <f ca="1">'Construction ODB'!E12</f>
        <v>----------------------</v>
      </c>
      <c r="E12" s="3" t="str">
        <f ca="1">'Construction ODB'!I12</f>
        <v>Q4</v>
      </c>
      <c r="F12" s="11">
        <f ca="1">'Construction ODB'!M12</f>
        <v>4</v>
      </c>
      <c r="G12" s="12" t="str">
        <f ca="1">'Construction ODB'!N12</f>
        <v>--------</v>
      </c>
      <c r="H12" s="13" t="str">
        <f ca="1">'Construction ODB'!F12</f>
        <v>- - - - - - -</v>
      </c>
      <c r="I12" s="13" t="str">
        <f ca="1">'Construction ODB'!G12</f>
        <v>- - - - - - -</v>
      </c>
      <c r="J12" s="14" t="str">
        <f ca="1">'Construction ODB'!H12</f>
        <v>- - - - - - -</v>
      </c>
      <c r="K12" s="44"/>
    </row>
    <row r="13" spans="1:11" ht="15.75" thickBot="1">
      <c r="A13" s="44"/>
      <c r="B13" s="34">
        <f ca="1">'Construction ODB'!B13</f>
        <v>0</v>
      </c>
      <c r="C13" s="35"/>
      <c r="D13" s="28" t="str">
        <f ca="1">'Construction ODB'!E13</f>
        <v>----------------------</v>
      </c>
      <c r="E13" s="15" t="str">
        <f ca="1">'Construction ODB'!I13</f>
        <v>Q4</v>
      </c>
      <c r="F13" s="16">
        <f ca="1">'Construction ODB'!M13</f>
        <v>4</v>
      </c>
      <c r="G13" s="17" t="str">
        <f ca="1">'Construction ODB'!N13</f>
        <v>--------</v>
      </c>
      <c r="H13" s="18" t="str">
        <f ca="1">'Construction ODB'!F13</f>
        <v>- - - - - - -</v>
      </c>
      <c r="I13" s="18" t="str">
        <f ca="1">'Construction ODB'!G13</f>
        <v>- - - - - - -</v>
      </c>
      <c r="J13" s="19" t="str">
        <f ca="1">'Construction ODB'!H13</f>
        <v>- - - - - - -</v>
      </c>
      <c r="K13" s="44"/>
    </row>
    <row r="14" spans="1:11" ht="15.75" thickBot="1">
      <c r="A14" s="44"/>
      <c r="B14" s="20" t="str">
        <f ca="1">'Construction ODB'!B14</f>
        <v>6°compagnie 2°Rég</v>
      </c>
      <c r="C14" s="21"/>
      <c r="D14" s="29" t="str">
        <f ca="1">'Construction ODB'!E14</f>
        <v>Artillerie régulière</v>
      </c>
      <c r="E14" s="21" t="str">
        <f ca="1">'Construction ODB'!I14</f>
        <v>Q4</v>
      </c>
      <c r="F14" s="22" t="str">
        <f ca="1">'Construction ODB'!M14</f>
        <v>-</v>
      </c>
      <c r="G14" s="23"/>
      <c r="H14" s="24"/>
      <c r="I14" s="24"/>
      <c r="J14" s="25"/>
      <c r="K14" s="44"/>
    </row>
    <row r="15" spans="1:1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15.75" thickBot="1">
      <c r="A16" s="44"/>
      <c r="B16" s="66" t="s">
        <v>49</v>
      </c>
      <c r="C16" s="84" t="str">
        <f ca="1">CONCATENATE('Construction ODB'!$B$18,"  ",'Construction ODB'!$C$18)</f>
        <v>BIDULE  Q4</v>
      </c>
      <c r="D16" s="84" t="str">
        <f ca="1">CONCATENATE('Construction ODB'!$B$18,'Construction ODB'!$C$18)</f>
        <v>BIDULEQ4</v>
      </c>
      <c r="E16" s="84" t="str">
        <f ca="1">CONCATENATE('Construction ODB'!$B$18,'Construction ODB'!$C$18)</f>
        <v>BIDULEQ4</v>
      </c>
      <c r="F16" s="84" t="str">
        <f ca="1">CONCATENATE('Construction ODB'!$B$18,'Construction ODB'!$C$18)</f>
        <v>BIDULEQ4</v>
      </c>
      <c r="G16" s="84" t="str">
        <f ca="1">CONCATENATE('Construction ODB'!$B$18,'Construction ODB'!$C$18)</f>
        <v>BIDULEQ4</v>
      </c>
      <c r="H16" s="44"/>
      <c r="I16" s="44"/>
      <c r="J16" s="44"/>
      <c r="K16" s="44"/>
    </row>
    <row r="17" spans="1:11">
      <c r="A17" s="44"/>
      <c r="B17" s="30">
        <f ca="1">'Construction ODB'!B20</f>
        <v>0</v>
      </c>
      <c r="C17" s="31"/>
      <c r="D17" s="26" t="str">
        <f ca="1">'Construction ODB'!E20</f>
        <v>----------------------</v>
      </c>
      <c r="E17" s="6" t="str">
        <f ca="1">'Construction ODB'!I20</f>
        <v>Q4</v>
      </c>
      <c r="F17" s="37">
        <f ca="1">'Construction ODB'!M20</f>
        <v>4</v>
      </c>
      <c r="G17" s="8" t="str">
        <f ca="1">'Construction ODB'!N20</f>
        <v>--------</v>
      </c>
      <c r="H17" s="9" t="str">
        <f ca="1">'Construction ODB'!F20</f>
        <v>Déterminé</v>
      </c>
      <c r="I17" s="9" t="str">
        <f ca="1">'Construction ODB'!G20</f>
        <v>- - - - - - -</v>
      </c>
      <c r="J17" s="10" t="str">
        <f ca="1">'Construction ODB'!H20</f>
        <v>- - - - - - -</v>
      </c>
      <c r="K17" s="44"/>
    </row>
    <row r="18" spans="1:11">
      <c r="A18" s="44"/>
      <c r="B18" s="32">
        <f ca="1">'Construction ODB'!B21</f>
        <v>0</v>
      </c>
      <c r="C18" s="33"/>
      <c r="D18" s="27" t="str">
        <f ca="1">'Construction ODB'!E21</f>
        <v>----------------------</v>
      </c>
      <c r="E18" s="3" t="str">
        <f ca="1">'Construction ODB'!I21</f>
        <v>Q4</v>
      </c>
      <c r="F18" s="11">
        <f ca="1">'Construction ODB'!M21</f>
        <v>4</v>
      </c>
      <c r="G18" s="12" t="str">
        <f ca="1">'Construction ODB'!N21</f>
        <v>--------</v>
      </c>
      <c r="H18" s="13" t="str">
        <f ca="1">'Construction ODB'!F21</f>
        <v>- - - - - - -</v>
      </c>
      <c r="I18" s="13" t="str">
        <f ca="1">'Construction ODB'!G21</f>
        <v>Eclaireur</v>
      </c>
      <c r="J18" s="14" t="str">
        <f ca="1">'Construction ODB'!H21</f>
        <v>- - - - - - -</v>
      </c>
      <c r="K18" s="44"/>
    </row>
    <row r="19" spans="1:11">
      <c r="A19" s="44"/>
      <c r="B19" s="32">
        <f ca="1">'Construction ODB'!B22</f>
        <v>0</v>
      </c>
      <c r="C19" s="33"/>
      <c r="D19" s="27" t="str">
        <f ca="1">'Construction ODB'!E22</f>
        <v>----------------------</v>
      </c>
      <c r="E19" s="3" t="str">
        <f ca="1">'Construction ODB'!I22</f>
        <v>Q4</v>
      </c>
      <c r="F19" s="11">
        <f ca="1">'Construction ODB'!M22</f>
        <v>4</v>
      </c>
      <c r="G19" s="12" t="str">
        <f ca="1">'Construction ODB'!N22</f>
        <v>--------</v>
      </c>
      <c r="H19" s="13" t="str">
        <f ca="1">'Construction ODB'!F22</f>
        <v>- - - - - - -</v>
      </c>
      <c r="I19" s="13" t="str">
        <f ca="1">'Construction ODB'!G22</f>
        <v>- - - - - - -</v>
      </c>
      <c r="J19" s="14" t="str">
        <f ca="1">'Construction ODB'!H22</f>
        <v>Déterminé</v>
      </c>
      <c r="K19" s="44"/>
    </row>
    <row r="20" spans="1:11">
      <c r="A20" s="44"/>
      <c r="B20" s="32">
        <f ca="1">'Construction ODB'!B23</f>
        <v>0</v>
      </c>
      <c r="C20" s="33"/>
      <c r="D20" s="27" t="str">
        <f ca="1">'Construction ODB'!E23</f>
        <v>----------------------</v>
      </c>
      <c r="E20" s="3" t="str">
        <f ca="1">'Construction ODB'!I23</f>
        <v>Q4</v>
      </c>
      <c r="F20" s="11">
        <f ca="1">'Construction ODB'!M23</f>
        <v>4</v>
      </c>
      <c r="G20" s="12" t="str">
        <f ca="1">'Construction ODB'!N23</f>
        <v>--------</v>
      </c>
      <c r="H20" s="13" t="str">
        <f ca="1">'Construction ODB'!F23</f>
        <v>- - - - - - -</v>
      </c>
      <c r="I20" s="13" t="str">
        <f ca="1">'Construction ODB'!G23</f>
        <v>- - - - - - -</v>
      </c>
      <c r="J20" s="14" t="str">
        <f ca="1">'Construction ODB'!H23</f>
        <v>Déterminé</v>
      </c>
      <c r="K20" s="44"/>
    </row>
    <row r="21" spans="1:11">
      <c r="A21" s="44"/>
      <c r="B21" s="32">
        <f ca="1">'Construction ODB'!B24</f>
        <v>0</v>
      </c>
      <c r="C21" s="33"/>
      <c r="D21" s="27" t="str">
        <f ca="1">'Construction ODB'!E24</f>
        <v>----------------------</v>
      </c>
      <c r="E21" s="3" t="str">
        <f ca="1">'Construction ODB'!I24</f>
        <v>Q4</v>
      </c>
      <c r="F21" s="11">
        <f ca="1">'Construction ODB'!M24</f>
        <v>4</v>
      </c>
      <c r="G21" s="12" t="str">
        <f ca="1">'Construction ODB'!N24</f>
        <v>--------</v>
      </c>
      <c r="H21" s="13" t="str">
        <f ca="1">'Construction ODB'!F24</f>
        <v>- - - - - - -</v>
      </c>
      <c r="I21" s="13" t="str">
        <f ca="1">'Construction ODB'!G24</f>
        <v>- - - - - - -</v>
      </c>
      <c r="J21" s="14" t="str">
        <f ca="1">'Construction ODB'!H24</f>
        <v>- - - - - - -</v>
      </c>
      <c r="K21" s="44"/>
    </row>
    <row r="22" spans="1:11" ht="15.75" thickBot="1">
      <c r="A22" s="44"/>
      <c r="B22" s="34">
        <f ca="1">'Construction ODB'!B25</f>
        <v>0</v>
      </c>
      <c r="C22" s="35"/>
      <c r="D22" s="28" t="str">
        <f ca="1">'Construction ODB'!E25</f>
        <v>----------------------</v>
      </c>
      <c r="E22" s="15" t="str">
        <f ca="1">'Construction ODB'!I25</f>
        <v>Q4</v>
      </c>
      <c r="F22" s="16">
        <f ca="1">'Construction ODB'!M25</f>
        <v>4</v>
      </c>
      <c r="G22" s="17" t="str">
        <f ca="1">'Construction ODB'!N25</f>
        <v>--------</v>
      </c>
      <c r="H22" s="18" t="str">
        <f ca="1">'Construction ODB'!F25</f>
        <v>- - - - - - -</v>
      </c>
      <c r="I22" s="18" t="str">
        <f ca="1">'Construction ODB'!G25</f>
        <v>- - - - - - -</v>
      </c>
      <c r="J22" s="19" t="str">
        <f ca="1">'Construction ODB'!H25</f>
        <v>- - - - - - -</v>
      </c>
      <c r="K22" s="44"/>
    </row>
    <row r="23" spans="1:11" ht="15.75" thickBot="1">
      <c r="A23" s="44"/>
      <c r="B23" s="20">
        <f ca="1">'Construction ODB'!B26</f>
        <v>0</v>
      </c>
      <c r="C23" s="21"/>
      <c r="D23" s="29" t="str">
        <f ca="1">'Construction ODB'!E26</f>
        <v>----------------------</v>
      </c>
      <c r="E23" s="21" t="str">
        <f ca="1">'Construction ODB'!I26</f>
        <v>-</v>
      </c>
      <c r="F23" s="22" t="str">
        <f ca="1">'Construction ODB'!M26</f>
        <v>-</v>
      </c>
      <c r="G23" s="23"/>
      <c r="H23" s="24"/>
      <c r="I23" s="24"/>
      <c r="J23" s="25"/>
      <c r="K23" s="44"/>
    </row>
    <row r="24" spans="1:1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15.75" thickBot="1">
      <c r="A25" s="44"/>
      <c r="B25" s="66" t="s">
        <v>58</v>
      </c>
      <c r="C25" s="84" t="str">
        <f ca="1">CONCATENATE('Construction ODB'!$B$29,"  ",'Construction ODB'!$C$29)</f>
        <v>chose  Q3</v>
      </c>
      <c r="D25" s="84" t="str">
        <f ca="1">CONCATENATE('Construction ODB'!$B$18,'Construction ODB'!$C$18)</f>
        <v>BIDULEQ4</v>
      </c>
      <c r="E25" s="84" t="str">
        <f ca="1">CONCATENATE('Construction ODB'!$B$18,'Construction ODB'!$C$18)</f>
        <v>BIDULEQ4</v>
      </c>
      <c r="F25" s="84" t="str">
        <f ca="1">CONCATENATE('Construction ODB'!$B$18,'Construction ODB'!$C$18)</f>
        <v>BIDULEQ4</v>
      </c>
      <c r="G25" s="84" t="str">
        <f ca="1">CONCATENATE('Construction ODB'!$B$18,'Construction ODB'!$C$18)</f>
        <v>BIDULEQ4</v>
      </c>
      <c r="H25" s="44"/>
      <c r="I25" s="44"/>
      <c r="J25" s="44"/>
      <c r="K25" s="44"/>
    </row>
    <row r="26" spans="1:11">
      <c r="A26" s="44"/>
      <c r="B26" s="30" t="str">
        <f ca="1">'Construction ODB'!B31</f>
        <v>9°Lanciers</v>
      </c>
      <c r="C26" s="31"/>
      <c r="D26" s="26" t="str">
        <f ca="1">'Construction ODB'!E31</f>
        <v>Cavalerie légère</v>
      </c>
      <c r="E26" s="41" t="str">
        <f ca="1">'Construction ODB'!I31</f>
        <v>Q4</v>
      </c>
      <c r="F26" s="37">
        <f ca="1">'Construction ODB'!M31</f>
        <v>4</v>
      </c>
      <c r="G26" s="8" t="str">
        <f ca="1">'Construction ODB'!N31</f>
        <v>--------</v>
      </c>
      <c r="H26" s="9" t="str">
        <f ca="1">'Construction ODB'!F31</f>
        <v>Déterminé</v>
      </c>
      <c r="I26" s="9" t="str">
        <f ca="1">'Construction ODB'!G31</f>
        <v>- - - - - - -</v>
      </c>
      <c r="J26" s="10" t="str">
        <f ca="1">'Construction ODB'!H31</f>
        <v>- - - - - - -</v>
      </c>
      <c r="K26" s="44"/>
    </row>
    <row r="27" spans="1:11">
      <c r="A27" s="44"/>
      <c r="B27" s="32" t="str">
        <f ca="1">'Construction ODB'!B32</f>
        <v>1°Husards</v>
      </c>
      <c r="C27" s="33"/>
      <c r="D27" s="27" t="str">
        <f ca="1">'Construction ODB'!E32</f>
        <v>Cavalerie légère</v>
      </c>
      <c r="E27" s="42" t="str">
        <f ca="1">'Construction ODB'!I32</f>
        <v>Q4</v>
      </c>
      <c r="F27" s="11">
        <f ca="1">'Construction ODB'!M32</f>
        <v>4</v>
      </c>
      <c r="G27" s="12" t="str">
        <f ca="1">'Construction ODB'!N32</f>
        <v>--------</v>
      </c>
      <c r="H27" s="13" t="str">
        <f ca="1">'Construction ODB'!F32</f>
        <v>- - - - - - -</v>
      </c>
      <c r="I27" s="13" t="str">
        <f ca="1">'Construction ODB'!G32</f>
        <v>Eclaireur</v>
      </c>
      <c r="J27" s="14" t="str">
        <f ca="1">'Construction ODB'!H32</f>
        <v>- - - - - - -</v>
      </c>
      <c r="K27" s="44"/>
    </row>
    <row r="28" spans="1:11">
      <c r="A28" s="44"/>
      <c r="B28" s="32" t="str">
        <f ca="1">'Construction ODB'!B33</f>
        <v>30°Rég Dragons</v>
      </c>
      <c r="C28" s="33"/>
      <c r="D28" s="27" t="str">
        <f ca="1">'Construction ODB'!E33</f>
        <v>Dragons</v>
      </c>
      <c r="E28" s="42" t="str">
        <f ca="1">'Construction ODB'!I33</f>
        <v>Q3</v>
      </c>
      <c r="F28" s="11">
        <f ca="1">'Construction ODB'!M33</f>
        <v>4</v>
      </c>
      <c r="G28" s="12" t="str">
        <f ca="1">'Construction ODB'!N33</f>
        <v>--------</v>
      </c>
      <c r="H28" s="13" t="str">
        <f ca="1">'Construction ODB'!F33</f>
        <v>- - - - - - -</v>
      </c>
      <c r="I28" s="13" t="str">
        <f ca="1">'Construction ODB'!G33</f>
        <v>- - - - - - -</v>
      </c>
      <c r="J28" s="14" t="str">
        <f ca="1">'Construction ODB'!H33</f>
        <v>Déterminé</v>
      </c>
      <c r="K28" s="44"/>
    </row>
    <row r="29" spans="1:11">
      <c r="A29" s="44"/>
      <c r="B29" s="32">
        <f ca="1">'Construction ODB'!B34</f>
        <v>0</v>
      </c>
      <c r="C29" s="33"/>
      <c r="D29" s="27" t="str">
        <f ca="1">'Construction ODB'!E34</f>
        <v>----------------------</v>
      </c>
      <c r="E29" s="42" t="str">
        <f ca="1">'Construction ODB'!I34</f>
        <v>Q4</v>
      </c>
      <c r="F29" s="11">
        <f ca="1">'Construction ODB'!M34</f>
        <v>4</v>
      </c>
      <c r="G29" s="12" t="str">
        <f ca="1">'Construction ODB'!N34</f>
        <v>--------</v>
      </c>
      <c r="H29" s="13" t="str">
        <f ca="1">'Construction ODB'!F34</f>
        <v>- - - - - - -</v>
      </c>
      <c r="I29" s="13" t="str">
        <f ca="1">'Construction ODB'!G34</f>
        <v>- - - - - - -</v>
      </c>
      <c r="J29" s="14" t="str">
        <f ca="1">'Construction ODB'!H34</f>
        <v>Déterminé</v>
      </c>
      <c r="K29" s="44"/>
    </row>
    <row r="30" spans="1:11">
      <c r="A30" s="44"/>
      <c r="B30" s="32">
        <f ca="1">'Construction ODB'!B35</f>
        <v>0</v>
      </c>
      <c r="C30" s="33"/>
      <c r="D30" s="27" t="str">
        <f ca="1">'Construction ODB'!E35</f>
        <v>----------------------</v>
      </c>
      <c r="E30" s="42" t="str">
        <f ca="1">'Construction ODB'!I35</f>
        <v>Q4</v>
      </c>
      <c r="F30" s="11">
        <f ca="1">'Construction ODB'!M35</f>
        <v>4</v>
      </c>
      <c r="G30" s="12" t="str">
        <f ca="1">'Construction ODB'!N35</f>
        <v>--------</v>
      </c>
      <c r="H30" s="13" t="str">
        <f ca="1">'Construction ODB'!F35</f>
        <v>- - - - - - -</v>
      </c>
      <c r="I30" s="13" t="str">
        <f ca="1">'Construction ODB'!G35</f>
        <v>- - - - - - -</v>
      </c>
      <c r="J30" s="14" t="str">
        <f ca="1">'Construction ODB'!H35</f>
        <v>- - - - - - -</v>
      </c>
      <c r="K30" s="44"/>
    </row>
    <row r="31" spans="1:11" ht="15.75" thickBot="1">
      <c r="A31" s="44"/>
      <c r="B31" s="32">
        <f ca="1">'Construction ODB'!B36</f>
        <v>0</v>
      </c>
      <c r="C31" s="33"/>
      <c r="D31" s="27" t="str">
        <f ca="1">'Construction ODB'!E36</f>
        <v>----------------------</v>
      </c>
      <c r="E31" s="42" t="str">
        <f ca="1">'Construction ODB'!I36</f>
        <v>Q4</v>
      </c>
      <c r="F31" s="11">
        <f ca="1">'Construction ODB'!M36</f>
        <v>4</v>
      </c>
      <c r="G31" s="12" t="str">
        <f ca="1">'Construction ODB'!N36</f>
        <v>--------</v>
      </c>
      <c r="H31" s="13" t="str">
        <f ca="1">'Construction ODB'!F36</f>
        <v>- - - - - - -</v>
      </c>
      <c r="I31" s="13" t="str">
        <f ca="1">'Construction ODB'!G36</f>
        <v>- - - - - - -</v>
      </c>
      <c r="J31" s="14" t="str">
        <f ca="1">'Construction ODB'!H36</f>
        <v>- - - - - - -</v>
      </c>
      <c r="K31" s="44"/>
    </row>
    <row r="32" spans="1:11" ht="15.75" thickBot="1">
      <c r="A32" s="44"/>
      <c r="B32" s="38" t="str">
        <f ca="1">'Construction ODB'!B37</f>
        <v>7°compagnie 1°Rég</v>
      </c>
      <c r="C32" s="21"/>
      <c r="D32" s="39" t="str">
        <f ca="1">'Construction ODB'!E37</f>
        <v>Artillerie régulière</v>
      </c>
      <c r="E32" s="21" t="str">
        <f ca="1">'Construction ODB'!I37</f>
        <v>Q4</v>
      </c>
      <c r="F32" s="22" t="str">
        <f ca="1">'Construction ODB'!M37</f>
        <v>-</v>
      </c>
      <c r="G32" s="23"/>
      <c r="H32" s="24"/>
      <c r="I32" s="24"/>
      <c r="J32" s="25"/>
      <c r="K32" s="44"/>
    </row>
    <row r="33" spans="1:1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15.75" thickBot="1">
      <c r="A34" s="44"/>
      <c r="B34" s="66" t="s">
        <v>57</v>
      </c>
      <c r="C34" s="84" t="str">
        <f ca="1">CONCATENATE('Construction ODB'!$B$3,"(CdtC)","  ",'Construction ODB'!$C$3)</f>
        <v>vandamme(CdtC)  Q4</v>
      </c>
      <c r="D34" s="84" t="str">
        <f ca="1">CONCATENATE('Construction ODB'!$B$18,'Construction ODB'!$C$18)</f>
        <v>BIDULEQ4</v>
      </c>
      <c r="E34" s="84" t="str">
        <f ca="1">CONCATENATE('Construction ODB'!$B$18,'Construction ODB'!$C$18)</f>
        <v>BIDULEQ4</v>
      </c>
      <c r="F34" s="84" t="str">
        <f ca="1">CONCATENATE('Construction ODB'!$B$18,'Construction ODB'!$C$18)</f>
        <v>BIDULEQ4</v>
      </c>
      <c r="G34" s="84" t="str">
        <f ca="1">CONCATENATE('Construction ODB'!$B$18,'Construction ODB'!$C$18)</f>
        <v>BIDULEQ4</v>
      </c>
      <c r="H34" s="44"/>
      <c r="I34" s="44"/>
      <c r="J34" s="44"/>
      <c r="K34" s="44"/>
    </row>
    <row r="35" spans="1:11">
      <c r="A35" s="44"/>
      <c r="B35" s="30">
        <f ca="1">'Construction ODB'!B42</f>
        <v>0</v>
      </c>
      <c r="C35" s="31"/>
      <c r="D35" s="26" t="str">
        <f ca="1">'Construction ODB'!E42</f>
        <v>----------------------</v>
      </c>
      <c r="E35" s="41" t="str">
        <f ca="1">'Construction ODB'!I42</f>
        <v>Q4</v>
      </c>
      <c r="F35" s="37">
        <f ca="1">'Construction ODB'!M42</f>
        <v>4</v>
      </c>
      <c r="G35" s="8" t="str">
        <f ca="1">'Construction ODB'!N42</f>
        <v>--------</v>
      </c>
      <c r="H35" s="9" t="str">
        <f ca="1">'Construction ODB'!F42</f>
        <v>Déterminé</v>
      </c>
      <c r="I35" s="9" t="str">
        <f ca="1">'Construction ODB'!G42</f>
        <v>- - - - - - -</v>
      </c>
      <c r="J35" s="10" t="str">
        <f ca="1">'Construction ODB'!H42</f>
        <v>- - - - - - -</v>
      </c>
      <c r="K35" s="44"/>
    </row>
    <row r="36" spans="1:11">
      <c r="A36" s="44"/>
      <c r="B36" s="32">
        <f ca="1">'Construction ODB'!B43</f>
        <v>0</v>
      </c>
      <c r="C36" s="33"/>
      <c r="D36" s="27" t="str">
        <f ca="1">'Construction ODB'!E43</f>
        <v>----------------------</v>
      </c>
      <c r="E36" s="42" t="str">
        <f ca="1">'Construction ODB'!I43</f>
        <v>Q4</v>
      </c>
      <c r="F36" s="11">
        <f ca="1">'Construction ODB'!M43</f>
        <v>4</v>
      </c>
      <c r="G36" s="12" t="str">
        <f ca="1">'Construction ODB'!N43</f>
        <v>--------</v>
      </c>
      <c r="H36" s="13" t="str">
        <f ca="1">'Construction ODB'!F43</f>
        <v>- - - - - - -</v>
      </c>
      <c r="I36" s="13" t="str">
        <f ca="1">'Construction ODB'!G43</f>
        <v>Eclaireur</v>
      </c>
      <c r="J36" s="14" t="str">
        <f ca="1">'Construction ODB'!H43</f>
        <v>- - - - - - -</v>
      </c>
      <c r="K36" s="44"/>
    </row>
    <row r="37" spans="1:11">
      <c r="A37" s="44"/>
      <c r="B37" s="32">
        <f ca="1">'Construction ODB'!B44</f>
        <v>0</v>
      </c>
      <c r="C37" s="33"/>
      <c r="D37" s="36" t="str">
        <f ca="1">'Construction ODB'!E44</f>
        <v>----------------------</v>
      </c>
      <c r="E37" s="42" t="str">
        <f ca="1">'Construction ODB'!I44</f>
        <v>Q4</v>
      </c>
      <c r="F37" s="11">
        <f ca="1">'Construction ODB'!M44</f>
        <v>4</v>
      </c>
      <c r="G37" s="12" t="str">
        <f ca="1">'Construction ODB'!N44</f>
        <v>--------</v>
      </c>
      <c r="H37" s="13" t="str">
        <f ca="1">'Construction ODB'!F44</f>
        <v>- - - - - - -</v>
      </c>
      <c r="I37" s="13" t="str">
        <f ca="1">'Construction ODB'!G44</f>
        <v>- - - - - - -</v>
      </c>
      <c r="J37" s="14" t="str">
        <f ca="1">'Construction ODB'!H44</f>
        <v>Déterminé</v>
      </c>
      <c r="K37" s="44"/>
    </row>
    <row r="38" spans="1:11">
      <c r="A38" s="44"/>
      <c r="B38" s="32">
        <f ca="1">'Construction ODB'!B45</f>
        <v>0</v>
      </c>
      <c r="C38" s="33"/>
      <c r="D38" s="36" t="str">
        <f ca="1">'Construction ODB'!E45</f>
        <v>----------------------</v>
      </c>
      <c r="E38" s="42" t="str">
        <f ca="1">'Construction ODB'!I45</f>
        <v>Q4</v>
      </c>
      <c r="F38" s="11">
        <f ca="1">'Construction ODB'!M45</f>
        <v>4</v>
      </c>
      <c r="G38" s="12" t="str">
        <f ca="1">'Construction ODB'!N45</f>
        <v>--------</v>
      </c>
      <c r="H38" s="13" t="str">
        <f ca="1">'Construction ODB'!F45</f>
        <v>- - - - - - -</v>
      </c>
      <c r="I38" s="13" t="str">
        <f ca="1">'Construction ODB'!G45</f>
        <v>- - - - - - -</v>
      </c>
      <c r="J38" s="14" t="str">
        <f ca="1">'Construction ODB'!H45</f>
        <v>Déterminé</v>
      </c>
      <c r="K38" s="44"/>
    </row>
    <row r="39" spans="1:11">
      <c r="A39" s="44"/>
      <c r="B39" s="32">
        <f ca="1">'Construction ODB'!B46</f>
        <v>0</v>
      </c>
      <c r="C39" s="33"/>
      <c r="D39" s="36" t="str">
        <f ca="1">'Construction ODB'!E46</f>
        <v>----------------------</v>
      </c>
      <c r="E39" s="42" t="str">
        <f ca="1">'Construction ODB'!I46</f>
        <v>Q4</v>
      </c>
      <c r="F39" s="11">
        <f ca="1">'Construction ODB'!M46</f>
        <v>4</v>
      </c>
      <c r="G39" s="12" t="str">
        <f ca="1">'Construction ODB'!N46</f>
        <v>--------</v>
      </c>
      <c r="H39" s="13" t="str">
        <f ca="1">'Construction ODB'!F46</f>
        <v>- - - - - - -</v>
      </c>
      <c r="I39" s="13" t="str">
        <f ca="1">'Construction ODB'!G46</f>
        <v>- - - - - - -</v>
      </c>
      <c r="J39" s="14" t="str">
        <f ca="1">'Construction ODB'!H46</f>
        <v>- - - - - - -</v>
      </c>
      <c r="K39" s="44"/>
    </row>
    <row r="40" spans="1:11" ht="15.75" thickBot="1">
      <c r="A40" s="44"/>
      <c r="B40" s="32">
        <f ca="1">'Construction ODB'!B47</f>
        <v>0</v>
      </c>
      <c r="C40" s="33"/>
      <c r="D40" s="36" t="str">
        <f ca="1">'Construction ODB'!E47</f>
        <v>----------------------</v>
      </c>
      <c r="E40" s="42" t="str">
        <f ca="1">'Construction ODB'!I47</f>
        <v>Q4</v>
      </c>
      <c r="F40" s="11">
        <f ca="1">'Construction ODB'!M47</f>
        <v>4</v>
      </c>
      <c r="G40" s="12" t="str">
        <f ca="1">'Construction ODB'!N47</f>
        <v>--------</v>
      </c>
      <c r="H40" s="13" t="str">
        <f ca="1">'Construction ODB'!F47</f>
        <v>- - - - - - -</v>
      </c>
      <c r="I40" s="13" t="str">
        <f ca="1">'Construction ODB'!G47</f>
        <v>- - - - - - -</v>
      </c>
      <c r="J40" s="14" t="str">
        <f ca="1">'Construction ODB'!H47</f>
        <v>- - - - - - -</v>
      </c>
      <c r="K40" s="44"/>
    </row>
    <row r="41" spans="1:11" ht="15.75" thickBot="1">
      <c r="A41" s="44"/>
      <c r="B41" s="38">
        <f ca="1">'Construction ODB'!B48</f>
        <v>0</v>
      </c>
      <c r="C41" s="21"/>
      <c r="D41" s="39" t="str">
        <f ca="1">'Construction ODB'!E48</f>
        <v>----------------------</v>
      </c>
      <c r="E41" s="21" t="str">
        <f ca="1">'Construction ODB'!I48</f>
        <v>-</v>
      </c>
      <c r="F41" s="22" t="str">
        <f ca="1">'Construction ODB'!M48</f>
        <v>-</v>
      </c>
      <c r="G41" s="23"/>
      <c r="H41" s="24"/>
      <c r="I41" s="24"/>
      <c r="J41" s="25"/>
      <c r="K41" s="44"/>
    </row>
    <row r="42" spans="1:1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</row>
  </sheetData>
  <sheetProtection password="CA0B" sheet="1"/>
  <mergeCells count="5">
    <mergeCell ref="C34:G34"/>
    <mergeCell ref="D5:H5"/>
    <mergeCell ref="C7:G7"/>
    <mergeCell ref="C16:G16"/>
    <mergeCell ref="C25:G25"/>
  </mergeCells>
  <phoneticPr fontId="5" type="noConversion"/>
  <conditionalFormatting sqref="C25:D25 C16:D16 C7 C34:D34 D5">
    <cfRule type="cellIs" dxfId="2" priority="1" stopIfTrue="1" operator="equal">
      <formula>$B$2</formula>
    </cfRule>
  </conditionalFormatting>
  <conditionalFormatting sqref="B26:B32 B8:B14 B17:B23 B35:B41">
    <cfRule type="cellIs" dxfId="1" priority="2" stopIfTrue="1" operator="equal">
      <formula>$B$2</formula>
    </cfRule>
  </conditionalFormatting>
  <conditionalFormatting sqref="F26:F32 F8:F14 F17:F23 F35:F41">
    <cfRule type="cellIs" dxfId="0" priority="3" stopIfTrue="1" operator="between">
      <formula>$C$2</formula>
      <formula>$C$3</formula>
    </cfRule>
  </conditionalFormatting>
  <pageMargins left="0.54" right="0.31" top="0.75" bottom="0.75" header="0.3" footer="0.3"/>
  <pageSetup paperSize="9" orientation="portrait" r:id="rId1"/>
  <ignoredErrors>
    <ignoredError sqref="F12:F13 F9:F1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Explications</vt:lpstr>
      <vt:lpstr>Construction ODB</vt:lpstr>
      <vt:lpstr>Liste finale</vt:lpstr>
      <vt:lpstr>'Construction ODB'!Print_Area</vt:lpstr>
      <vt:lpstr>'Liste finale'!Print_Area</vt:lpstr>
    </vt:vector>
  </TitlesOfParts>
  <Company>UCB Pharma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Halbardier Claude</dc:creator>
  <cp:lastModifiedBy>U013673</cp:lastModifiedBy>
  <cp:lastPrinted>2013-10-23T18:19:06Z</cp:lastPrinted>
  <dcterms:created xsi:type="dcterms:W3CDTF">2012-10-01T13:03:59Z</dcterms:created>
  <dcterms:modified xsi:type="dcterms:W3CDTF">2013-10-23T19:33:11Z</dcterms:modified>
</cp:coreProperties>
</file>