
<file path=[Content_Types].xml><?xml version="1.0" encoding="utf-8"?>
<Types xmlns="http://schemas.openxmlformats.org/package/2006/content-types">
  <Override PartName="/xl/worksheets/sheet7.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xl/worksheets/sheet14.xml" ContentType="application/vnd.openxmlformats-officedocument.spreadsheetml.worksheet+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styles.xml" ContentType="application/vnd.openxmlformats-officedocument.spreadsheetml.styles+xml"/>
  <Override PartName="/xl/calcChain.xml" ContentType="application/vnd.openxmlformats-officedocument.spreadsheetml.calcChain+xml"/>
  <Override PartName="/xl/worksheets/sheet18.xml" ContentType="application/vnd.openxmlformats-officedocument.spreadsheetml.worksheet+xml"/>
  <Override PartName="/xl/worksheets/sheet3.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Override PartName="/xl/worksheets/sheet13.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80" yWindow="-20" windowWidth="28200" windowHeight="14200" tabRatio="827" activeTab="3"/>
  </bookViews>
  <sheets>
    <sheet name="Page1" sheetId="4" r:id="rId1"/>
    <sheet name="Page2" sheetId="43" r:id="rId2"/>
    <sheet name="Compétences1" sheetId="9" r:id="rId3"/>
    <sheet name="Grammaire" sheetId="30" r:id="rId4"/>
    <sheet name="Voc" sheetId="31" r:id="rId5"/>
    <sheet name="Orthographe" sheetId="32" r:id="rId6"/>
    <sheet name="Conjugaison" sheetId="33" r:id="rId7"/>
    <sheet name="Anglais" sheetId="41" r:id="rId8"/>
    <sheet name="Num" sheetId="34" r:id="rId9"/>
    <sheet name="Calcul" sheetId="35" r:id="rId10"/>
    <sheet name="Prob" sheetId="38" r:id="rId11"/>
    <sheet name="Mesures" sheetId="37" r:id="rId12"/>
    <sheet name="Géométrie" sheetId="36" r:id="rId13"/>
    <sheet name="CalMental" sheetId="39" r:id="rId14"/>
    <sheet name="PICOT" sheetId="42" r:id="rId15"/>
    <sheet name="Géo" sheetId="44" r:id="rId16"/>
    <sheet name="Hist" sheetId="45" r:id="rId17"/>
    <sheet name="Sciences" sheetId="46" r:id="rId18"/>
  </sheets>
  <externalReferences>
    <externalReference r:id="rId19"/>
  </externalReferences>
  <definedNames>
    <definedName name="__ST10" localSheetId="15">[1]Page1!#REF!</definedName>
    <definedName name="__ST10" localSheetId="16">[1]Page1!#REF!</definedName>
    <definedName name="__ST10" localSheetId="17">[1]Page1!#REF!</definedName>
    <definedName name="__ST10">Page1!#REF!</definedName>
    <definedName name="NOMBRE" localSheetId="15">#REF!</definedName>
    <definedName name="NOMBRE" localSheetId="16">#REF!</definedName>
    <definedName name="NOMBRE" localSheetId="17">#REF!</definedName>
    <definedName name="NOMBRE">#REF!</definedName>
    <definedName name="NOMS" localSheetId="15">[1]Compétences1!$A$2:$A$39</definedName>
    <definedName name="NOMS" localSheetId="16">[1]Compétences1!$A$2:$A$39</definedName>
    <definedName name="NOMS" localSheetId="17">[1]Compétences1!$A$2:$A$39</definedName>
    <definedName name="NOMS">Compétences1!$A$2:$A$39</definedName>
    <definedName name="_xlnm.Print_Area" localSheetId="2">Compétences1!$A$1:$H$30</definedName>
    <definedName name="_xlnm.Print_Area" localSheetId="0">Page1!$B$1:$D$74</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38" i="9"/>
  <c r="B29"/>
  <c r="B23"/>
  <c r="B22"/>
  <c r="B16"/>
  <c r="B9"/>
  <c r="B24"/>
  <c r="B25"/>
  <c r="B26"/>
  <c r="B27"/>
  <c r="B28"/>
  <c r="B30"/>
  <c r="B31"/>
  <c r="B32"/>
  <c r="B33"/>
  <c r="B34"/>
  <c r="B35"/>
  <c r="B36"/>
  <c r="B37"/>
  <c r="B3"/>
  <c r="B4"/>
  <c r="B5"/>
  <c r="B6"/>
  <c r="B7"/>
  <c r="B8"/>
  <c r="B10"/>
  <c r="B11"/>
  <c r="B12"/>
  <c r="B13"/>
  <c r="B14"/>
  <c r="B15"/>
  <c r="B17"/>
  <c r="B18"/>
  <c r="B19"/>
  <c r="B20"/>
  <c r="B21"/>
  <c r="D69" i="4"/>
  <c r="D3"/>
  <c r="D23"/>
  <c r="D39"/>
  <c r="D51"/>
  <c r="D67"/>
  <c r="D68"/>
  <c r="D38"/>
  <c r="D4"/>
  <c r="D22"/>
  <c r="D37"/>
  <c r="D36"/>
  <c r="D21"/>
  <c r="D20"/>
  <c r="D7"/>
  <c r="D6"/>
  <c r="D5"/>
  <c r="D19"/>
  <c r="D60"/>
  <c r="D59"/>
  <c r="D65"/>
  <c r="D64"/>
  <c r="D63"/>
  <c r="D62"/>
  <c r="D61"/>
  <c r="D50"/>
  <c r="D49"/>
  <c r="D48"/>
  <c r="D47"/>
  <c r="D46"/>
  <c r="D74"/>
  <c r="D73"/>
  <c r="D72"/>
  <c r="D71"/>
  <c r="D70"/>
  <c r="D58"/>
  <c r="D57"/>
  <c r="D56"/>
  <c r="D55"/>
  <c r="D54"/>
  <c r="D53"/>
  <c r="D45"/>
  <c r="D44"/>
  <c r="D43"/>
  <c r="D42"/>
  <c r="D41"/>
  <c r="D40"/>
  <c r="D13"/>
  <c r="D12"/>
  <c r="D11"/>
  <c r="D10"/>
  <c r="D9"/>
  <c r="D8"/>
  <c r="D15"/>
  <c r="D14"/>
  <c r="D17"/>
  <c r="D16"/>
  <c r="D18"/>
  <c r="D35"/>
  <c r="D34"/>
  <c r="D33"/>
  <c r="D32"/>
  <c r="D31"/>
  <c r="D30"/>
  <c r="D29"/>
  <c r="D28"/>
  <c r="D27"/>
  <c r="D26"/>
  <c r="D25"/>
  <c r="D24"/>
  <c r="D52"/>
  <c r="J24"/>
  <c r="H24"/>
  <c r="I24"/>
  <c r="H31"/>
  <c r="I31"/>
  <c r="J31"/>
  <c r="J47"/>
  <c r="J52"/>
  <c r="H4"/>
  <c r="I4"/>
  <c r="J4"/>
  <c r="H21"/>
  <c r="I21"/>
  <c r="J21"/>
  <c r="H38"/>
  <c r="I38"/>
  <c r="J38"/>
  <c r="H47"/>
  <c r="I47"/>
  <c r="H52"/>
  <c r="I52"/>
  <c r="D66"/>
  <c r="D11" i="43"/>
  <c r="F5"/>
  <c r="E5"/>
  <c r="C5"/>
  <c r="B5"/>
  <c r="F11"/>
  <c r="C13"/>
  <c r="B13"/>
  <c r="E1"/>
  <c r="B11"/>
  <c r="C11"/>
  <c r="C9"/>
  <c r="C7"/>
  <c r="F9"/>
  <c r="E9"/>
  <c r="D9"/>
  <c r="B9"/>
  <c r="E7"/>
  <c r="D7"/>
  <c r="B7"/>
  <c r="E11"/>
  <c r="B37" i="46"/>
  <c r="B36"/>
  <c r="B34"/>
  <c r="B33"/>
  <c r="B31"/>
  <c r="B30"/>
  <c r="B28"/>
  <c r="B27"/>
  <c r="B25"/>
  <c r="B24"/>
  <c r="B22"/>
  <c r="B21"/>
  <c r="B19"/>
  <c r="B18"/>
  <c r="B16"/>
  <c r="B15"/>
  <c r="B13"/>
  <c r="B12"/>
  <c r="B10"/>
  <c r="B9"/>
  <c r="B7"/>
  <c r="B6"/>
  <c r="B4"/>
  <c r="B3"/>
</calcChain>
</file>

<file path=xl/sharedStrings.xml><?xml version="1.0" encoding="utf-8"?>
<sst xmlns="http://schemas.openxmlformats.org/spreadsheetml/2006/main" count="1671" uniqueCount="930">
  <si>
    <t>La matières : Mélanges et solutions
Qu'est-ce qu'un mélange ?
Comment les liquides se mélangent-ils ?
Que se passe-t-il lorsque l'on mélange de l'eau et du sucre ?</t>
    <phoneticPr fontId="34" type="noConversion"/>
  </si>
  <si>
    <t>S37</t>
    <phoneticPr fontId="0" type="noConversion"/>
  </si>
  <si>
    <t>Problématique :
- Comment les Français vivent-ils dans la France occupée ?</t>
    <phoneticPr fontId="34" type="noConversion"/>
  </si>
  <si>
    <t>Des crimes contre l'humanité
Manuel de l'élève p 82-83 guide p 60</t>
    <phoneticPr fontId="34" type="noConversion"/>
  </si>
  <si>
    <t>Problématique :
- En quoi l'extermination des Juifs et des Tziganes est-elle un crime contre l'humanité ?</t>
    <phoneticPr fontId="34" type="noConversion"/>
  </si>
  <si>
    <t>La reconstruction 
Manuel p 84-85  guide p 62</t>
    <phoneticPr fontId="34" type="noConversion"/>
  </si>
  <si>
    <t>L'énergie
La consommation d'énergie
Comment faire des économies d'énergies au quotidien ?
Quels matériaux permettent une meilleure isolation thermique ?
Comment fabriquer un chauffe-eau solaire ?</t>
    <phoneticPr fontId="34" type="noConversion"/>
  </si>
  <si>
    <t>Les objets techniques
La transmission du mouvement
Quels objets du quotidien transmettent le mouvement ?
Comment transmettre un mouvement par une courroie ?
Comment la roue du vélo tourne-t-elle ?</t>
    <phoneticPr fontId="34" type="noConversion"/>
  </si>
  <si>
    <t>du lundi</t>
    <phoneticPr fontId="34" type="noConversion"/>
  </si>
  <si>
    <t>Semaine :</t>
    <phoneticPr fontId="0" type="noConversion"/>
  </si>
  <si>
    <t>L'unité et la diversité du vivant :
La biodiversité
Comment observer la biodiversité autour de nous ?
Comment reconnaître la répartition des espèces d'arbres dans un bois ?</t>
    <phoneticPr fontId="34" type="noConversion"/>
  </si>
  <si>
    <t>Le fonctionnement du vivant
La reproduction des végétaux
Qu'est-ce que la reproduction des végétaux ?
Comment obtenir des fraisiers par reproduction asexuée ?
Comment faire une bouture ?</t>
    <phoneticPr fontId="34" type="noConversion"/>
  </si>
  <si>
    <t>Le fonctionnement des animaux
La reproduction des animaux
Qu'est-ce que la reproduction ?
Comment reconnaître les animaux vivipares et ovipares ?
Comment les bovins se reproduisent-ils ?</t>
    <phoneticPr fontId="34" type="noConversion"/>
  </si>
  <si>
    <t>Le fonctionnement du corps humain et la santé
La reproduction de l'homme
Que se passe-t-il dans le ventre de la mère ?
Que se passe-t-il pendant la puberté ?
Quels sont les rôles de la femme et de l'homme dans la reproduction ?</t>
    <phoneticPr fontId="34" type="noConversion"/>
  </si>
  <si>
    <t>Volcans et Séismes : 
Comment certains phénomènes naturels provoquent-ils des catastrophes ?
Pourquoi les volcans sont-ils dangereux pour les populations ?
Quels sont risques un tsunami fait-il courir aux populations du littoral ?</t>
    <phoneticPr fontId="34" type="noConversion"/>
  </si>
  <si>
    <t>Problématique :
- Pourquoi parle-t-on de "l'enfer des tranchées" ?
Objectifs : 
- Comprendre l'incidence de la guerre de position et des nouvelles armes de guerre sur les conditions de vie des soldats
- Découvrir l'enfer des tranchées.</t>
    <phoneticPr fontId="34" type="noConversion"/>
  </si>
  <si>
    <t>La vie à l'arrière
Manuel élève p 66-67 - guide p 48</t>
    <phoneticPr fontId="34" type="noConversion"/>
  </si>
  <si>
    <t>La matière : Les changements d'états de l'eau
A quelle température l'eau bout-elle ?
A quelle température l'eau se solidifie-t-elle ?</t>
    <phoneticPr fontId="34" type="noConversion"/>
  </si>
  <si>
    <t>La matière : L'air et la pollution de l'air
Quelles sont les différentes pollutions de l'air ?
Comment montrer que l'air est une matière ?
Comment montrer que l'air est résistant ?</t>
    <phoneticPr fontId="34" type="noConversion"/>
  </si>
  <si>
    <t>L'unité et la diversité du vivant 
La classification du vivant
Quels sont les points communs et les différences entre les êtres vivants ?
Comment classer les animaux ?
Comment classer les autres êtres vivants ?</t>
    <phoneticPr fontId="34" type="noConversion"/>
  </si>
  <si>
    <t>La guerre d'Algérie (1954-1962) Manuel p 96-97 - guide p 70</t>
    <phoneticPr fontId="34" type="noConversion"/>
  </si>
  <si>
    <t>Problématique : Comment s'est déroulée la guerre d'indépendance de l'Algérie ?</t>
    <phoneticPr fontId="34" type="noConversion"/>
  </si>
  <si>
    <t>La Vème République Manuel p 98-99  guide p 72</t>
    <phoneticPr fontId="34" type="noConversion"/>
  </si>
  <si>
    <t>Problématique : Quels sont les apports de la Vème République ?</t>
    <phoneticPr fontId="34" type="noConversion"/>
  </si>
  <si>
    <t>La construction européenne Manuel p 102-103  Guide p 74</t>
    <phoneticPr fontId="34" type="noConversion"/>
  </si>
  <si>
    <t>Problématique : Quelles sont les premières étapes de la construction européennes ?</t>
    <phoneticPr fontId="34" type="noConversion"/>
  </si>
  <si>
    <t>Les enjeux de l'Europe Manuel p 104-105  guide p 76</t>
    <phoneticPr fontId="34" type="noConversion"/>
  </si>
  <si>
    <t>Problématique : Quels sont les enjeux de l'Union européenne depuis les années 1990 ?</t>
    <phoneticPr fontId="34" type="noConversion"/>
  </si>
  <si>
    <t>La condition des femmes au XXème siècle Manuel p 106-107  guide p 78</t>
    <phoneticPr fontId="34" type="noConversion"/>
  </si>
  <si>
    <t>Problématique : Comment la place des femmes a-t-elle évolué en un siècle ?</t>
    <phoneticPr fontId="34" type="noConversion"/>
  </si>
  <si>
    <t>S1</t>
    <phoneticPr fontId="34" type="noConversion"/>
  </si>
  <si>
    <t>La Terre dans le système solaire
Quelles sont les planètes du système solaire ?
Comment reconnaître les planètes du système solaire ?
Comment représenter le système solaire ?</t>
    <phoneticPr fontId="34" type="noConversion"/>
  </si>
  <si>
    <t>La France sous l'occupation
Manuel élève p 80-81- guide p 58</t>
    <phoneticPr fontId="34" type="noConversion"/>
  </si>
  <si>
    <t>La Première Guerre mondiale
Manuel élève p 62-63 - guide p 45</t>
    <phoneticPr fontId="34" type="noConversion"/>
  </si>
  <si>
    <t>Problématique :
- Comment la guerre de 1914-1918 est-elle devenue mondiale ?
Objectifs :
- Comprendre le déclenchement de la guerre
- Connaître les alliances entre les pays européens
- Connaître les grandes étapes du conflit</t>
    <phoneticPr fontId="34" type="noConversion"/>
  </si>
  <si>
    <t>La vie dans les tranchées
Manuel élève p 62-63- guide p 46</t>
    <phoneticPr fontId="34" type="noConversion"/>
  </si>
  <si>
    <t>Problématique : 
- Comment le monde se reconstruit-il après 1945 ?</t>
    <phoneticPr fontId="34" type="noConversion"/>
  </si>
  <si>
    <t>Les progrès techniques et scientifiques au Xxème siècle ?
Manuel p 88 et 89 - guide p 64</t>
    <phoneticPr fontId="34" type="noConversion"/>
  </si>
  <si>
    <t>Problématique : 
Dans quels domaines les progrès techniques et scientifiques interviennent-ils ?</t>
    <phoneticPr fontId="34" type="noConversion"/>
  </si>
  <si>
    <t>La société de consommation
Manuel p 90-91 Guide p 66</t>
    <phoneticPr fontId="34" type="noConversion"/>
  </si>
  <si>
    <t>Problématique : Comment la société de consommation se met-elle en place ?</t>
    <phoneticPr fontId="34" type="noConversion"/>
  </si>
  <si>
    <t>La décolonisation française 
Manuel p 94-95  guide p 68</t>
    <phoneticPr fontId="34" type="noConversion"/>
  </si>
  <si>
    <t>Problématique : Comment la décolonisation française s'est-elle déroulée ?</t>
    <phoneticPr fontId="34" type="noConversion"/>
  </si>
  <si>
    <t>Problématique :
- Quels sont les apports du Front populaire ?
Objectifs : 
- Comprendre la naissance du Front populaire dans le contexte des années 1930
- Connaître les grandes réformes sociales du Front populaire
- Découvrir le rôle de Léon Blum</t>
    <phoneticPr fontId="34" type="noConversion"/>
  </si>
  <si>
    <t>La débuts de la Seconde Guerre mondiale
Manuel élève p 76-77 - guide p 54</t>
    <phoneticPr fontId="34" type="noConversion"/>
  </si>
  <si>
    <t xml:space="preserve">Problématique :
- Quelles sont les grandes phases du début du conflit ?
Objectifs :
- Cinnaître les grandes phases du début de la Seconde Guerre mondiale
- Comprendre l'enchaînement des évènements (jeux d'alliance, entrée en guerre des Etats-Unis) </t>
    <phoneticPr fontId="34" type="noConversion"/>
  </si>
  <si>
    <t>La fin de la Seconde Guerre mondiale
Manuel élève p 78-79 - guide p 56</t>
    <phoneticPr fontId="34" type="noConversion"/>
  </si>
  <si>
    <t>Problématique: 
- Comment les Alliés parviennent-ls à sortir vainqueurs de la guerre ?
Objectifs :
- Connaître les grandes phases de la fin de la Seconde Guerre mondiale
- Comprendre comment les Allliés ont vaincu les forces de l'Axe</t>
    <phoneticPr fontId="34" type="noConversion"/>
  </si>
  <si>
    <t>Paris au XIXème siècle
Manuel élève p 42-43 - guide p 34</t>
    <phoneticPr fontId="34" type="noConversion"/>
  </si>
  <si>
    <t xml:space="preserve">Problématique :
- Quels sont les transformations de Paris au XIXème siècle ?
Objectifs : 
- Connaître les transformations réalisées à Paris au XIXème siècle
- Comprendre les conséquences de la révolution urbaine parisienne 
Compétences : prélever les informations et repères essentiels à la compréhension du document
- répondre à des questions
- questionner un texte documentaire
Evaluation (Définir une question finale à laquelle les enfants doivent savoir répondre.) :
- </t>
    <phoneticPr fontId="34" type="noConversion"/>
  </si>
  <si>
    <t>Les débuts de la IIIème République 
Manuel élève p 46-47 - Guide p 36</t>
    <phoneticPr fontId="34" type="noConversion"/>
  </si>
  <si>
    <t>Problématique :
- Quelles sont les conséquences de la guerre pour les civils ?
Objectifs : 
- Comprendre le principe de guerre totale
- Découvrir le rôle de la population civile pendant la Première Guerre mondiale</t>
    <phoneticPr fontId="34" type="noConversion"/>
  </si>
  <si>
    <t>L'entre-deux-guerres
Manuel élève p 68-69 - guide p 50</t>
    <phoneticPr fontId="34" type="noConversion"/>
  </si>
  <si>
    <t>Problématique :
- Comment expliquer la marche vers une nouvelle guerre ?
Objectifs : 
- Connaître les conséquences de la Première Guerre mondiale
- Comprendre que le traité de Versailles contenait des éléments dangereux pour la Paix
- Avoir quelques notions de la crise économique des années 1930 en Europe
- Identifier Mussolini, Hitler et Staline</t>
    <phoneticPr fontId="34" type="noConversion"/>
  </si>
  <si>
    <t>Le Front populaire (1936-1938)
Manuel élève p 72-73 - guide p 52</t>
    <phoneticPr fontId="34" type="noConversion"/>
  </si>
  <si>
    <t>Problématique : 
- Pourquoi la France s'est-elle constituée un empire colonial ?
Objectifs :
- Connaître les limites géographiques de l'Empire français à la fin du Xxème siècle
- Connaître les raisons de la colonisation
- Comprendre les conséquences économiques et humaines de la colonisation</t>
    <phoneticPr fontId="34" type="noConversion"/>
  </si>
  <si>
    <t>La Belle Epoque
Manuel élève p 56-57 - guide p 42</t>
    <phoneticPr fontId="34" type="noConversion"/>
  </si>
  <si>
    <t>Problématique :
- Qu'est-ce qui caractérise le Belle Epoque ?
Objectifs :
- Connaître quelques caractéristiques de la Belle Epoque
- Découvrir le rôle des expositions universelles
- Découvrir les loisirs au début du XXème siècle</t>
    <phoneticPr fontId="34" type="noConversion"/>
  </si>
  <si>
    <t>Problématique :
Quels sont les régimes politiques en France de 1815 à 1870 ?
Objectifs : 
- Comprendre que l'installation de la République en France a été un processus long.
- Connaître les grandes figures politiques de la période</t>
    <phoneticPr fontId="34" type="noConversion"/>
  </si>
  <si>
    <t>La naissance de l'industrie 
Manuel élève p 32-33, Guide p 28</t>
    <phoneticPr fontId="34" type="noConversion"/>
  </si>
  <si>
    <t xml:space="preserve">Problématique :
Qu'est-ce qui caractérise l'industrialisation au XIXème siècle ?
Objectifs : 
- Comprendre les conséquences des évolutions techniques et de la mécanisation de la production
- Savoir quels sont les principaux secteurs économiques qui se transforment
- Découvrir le nouveau rôle des banques
- Savoir quelles sont les régions industrielles en développement
Evaluation (Définir une question finale à laquelle les enfants doivent savoir répondre.) :
</t>
    <phoneticPr fontId="34" type="noConversion"/>
  </si>
  <si>
    <t>Les transformations de la société française au XIXème siècle
Manuel élève p 36-37 - Guide p 30</t>
    <phoneticPr fontId="34" type="noConversion"/>
  </si>
  <si>
    <t xml:space="preserve">Problématique :
- Qu'est-ce qui marque les débuts de la IIIème République ?
Objectifs : 
- Connaître les évènements marquants des débuts de la IIIème République
- Comprendre les enjeux de l'affaire Dreyfus
- Avoir des notions du fonctionnement institutionnel de la IIIème République
Compétences : prélever les informations et repères essentiels à la compréhension du document
- répondre à des questions
- questionner un texte documentaire
Evaluation (Définir une question finale à laquelle les enfants doivent savoir répondre.) :
- </t>
    <phoneticPr fontId="34" type="noConversion"/>
  </si>
  <si>
    <t>Les grandes lois républicaines
Manuel élève p 48-49 - guide p 38</t>
    <phoneticPr fontId="34" type="noConversion"/>
  </si>
  <si>
    <t xml:space="preserve">Problématique :
- Quels sont les effets des grandes lois républicaines ?
Objectifs :
- Connaître les grandes lois républicaines du XIXème siècle
- Connaître les symboles de la République
- Découvrir comment l'enseignement est devenu gratuit, laïque et obligatoire
Evaluation (Définir une question finale à laquelle les enfants doivent savoir répondre.) :
- </t>
    <phoneticPr fontId="34" type="noConversion"/>
  </si>
  <si>
    <t>La colonisation française
Manuel élève p 52-53 et guide p 40</t>
    <phoneticPr fontId="34" type="noConversion"/>
  </si>
  <si>
    <t>Problématique :
Comment la Révolution française évolue-t-elle de 1792 à 1799 ?
Objectifs : 
- Comprendre que l'exécution de Louis XVI marque une radicalisation vers la violence
- Savoir, que pendant la Terreur, la radicalisation a connu une extrême violence.
- Comprendre que ce sont les guerres révolutionnaires qui conduisent à la chute du régime.</t>
    <phoneticPr fontId="34" type="noConversion"/>
  </si>
  <si>
    <t>L'héritage de la Révolution
Manuel élève p 18-19 - Guide p 18</t>
    <phoneticPr fontId="34" type="noConversion"/>
  </si>
  <si>
    <t>Problématique :
Quels sont les acquis de la Révolution française ?
Objectifs : 
- Etablir un lien entre la Déclaration universelle des droits de l'homme et celle de 1789
- Connaître l'origine de l'hymne national
- Comprendre que l'organisation administrative française est un héritage révolutionnaire.
- Identifier l'origine de notre système métrique</t>
    <phoneticPr fontId="34" type="noConversion"/>
  </si>
  <si>
    <t>Le consulat
Manuel élève p 20-21 - Guide p 20</t>
    <phoneticPr fontId="34" type="noConversion"/>
  </si>
  <si>
    <t>Problématique : 
- Comment la société française évolue-t-elle au XIXème siècle ?
Objectifs : 
- Comprendre les raisons de l'essor de la bourgeoisie et du monde ouvrier
- Connaître les conditions de vie des ouvriers
- Faire le lien entre les acquis sociaux et les luttes syndicales
Evaluations  (Définir une question finale à laquelle les enfants peuvent répondre)
-</t>
    <phoneticPr fontId="34" type="noConversion"/>
  </si>
  <si>
    <t>Les progrès techniques et scientifiques au XIXème siècle
Manuel élève p 38-39 - Guide p 32</t>
    <phoneticPr fontId="34" type="noConversion"/>
  </si>
  <si>
    <t xml:space="preserve">Problématique :
- Que permettent les progrès techniques et scientifiques du XIXème siècle ?
Objectifs : 
- Découvrir dans quels domaines les progrès techniques et scientifiques ont été réalisés.
- Comprendre leurs incidences sur la vie quotidienne
Compétences : prélever les informations et repères essentiels à la compréhension du document
- répondre à des questions
- questionner un texte documentaire
Evaluation (Définir une question finale à laquelle les enfants peuvent répondre) :
- </t>
    <phoneticPr fontId="34" type="noConversion"/>
  </si>
  <si>
    <t>Problématique : Quelles sont les caractéristiques des Lumières ?
Objectifs : 
- Comprendre pourquoi les Lumières remettent en cause la mobarchie absolue.
- Connaître les philosophe de ce mouvement.
- Comprendre la place de l'encyclopédie à cette époque.
- Connaître les mécanismes de diffusion des idées des Lumières</t>
    <phoneticPr fontId="34" type="noConversion"/>
  </si>
  <si>
    <t>La France à la veille de la Révolution
Manuel élève p 18-19 - Guide p 10</t>
    <phoneticPr fontId="34" type="noConversion"/>
  </si>
  <si>
    <t>Problématique : Quelle est la situation du royaume de France à la veille de la révolution ?
Objectifs :
- Comprendre les inégalités dans la société française de l'ancien régime.
- Connaître la situation financière du royaume de France à cette époque.
- Comprendre pourquoi les Etats généraux sont convoqués.</t>
    <phoneticPr fontId="34" type="noConversion"/>
  </si>
  <si>
    <t>L'année 1789
Manuel élève p 12-13 - Guide p 12</t>
    <phoneticPr fontId="34" type="noConversion"/>
  </si>
  <si>
    <t>Enjeux :
- Prendre conscience de l'impact des activités touristiques sur la nature
- Appréhender la notion de tourisme durable</t>
    <phoneticPr fontId="34" type="noConversion"/>
  </si>
  <si>
    <t>Problématique :
- Comment le Consulat marque-t-il la fin de la Révolution ?
Objectifs : 
- Comprendre les caractéristiques du Consulat en tant que régime politique
- Comprendre l'importance du concordat de 1801
- Connaître les grandes réformes du Consulat</t>
    <phoneticPr fontId="34" type="noConversion"/>
  </si>
  <si>
    <t>L'Empire
Manuel élève p 22-23 - Guide p 22</t>
    <phoneticPr fontId="34" type="noConversion"/>
  </si>
  <si>
    <t>Problématique :
- Qu'est-ce qui caractérise l'Empire ?
Objectifs : 
- Comprendre la symbolique du pouvoir de l'empereur
- Etablir des liens entre monarchie et empire
- Comprendre la politique européenne de l'empereur
- Comprendre la chute du Premier Empire</t>
    <phoneticPr fontId="34" type="noConversion"/>
  </si>
  <si>
    <t>L'héritage napoléonien
Manuel élève p 26-27 - Guide p 24</t>
    <phoneticPr fontId="34" type="noConversion"/>
  </si>
  <si>
    <t>Problématique :
Quelles réformes napoléonniennes ont marqué durablement la société française ?
Objectifs : 
- Connaître les grandes réformes de la période napoléoniene
- Comprendre le rôle et l'importance du code civil
- Comprendre la notion de pouvoir centralisé</t>
    <phoneticPr fontId="34" type="noConversion"/>
  </si>
  <si>
    <t>La vie politique française de 1815 à 1870
Manuel élève p 28-29 - Guide p 26</t>
    <phoneticPr fontId="34" type="noConversion"/>
  </si>
  <si>
    <t>Enjeux :
- Connaître les problèmes environnementaux posés par la pratique d'une agriculture intensive
- Savoir comment fonctionne une ferme biologique</t>
    <phoneticPr fontId="34" type="noConversion"/>
  </si>
  <si>
    <t>Le tourisme en France
Manuel p 168 - Guide p 152</t>
    <phoneticPr fontId="34" type="noConversion"/>
  </si>
  <si>
    <t>Problématique : 
Quelles sont les caractéristiques du tourisme en France ?
Enjeux :
- Appréhender la place importante du tourisme dans l'économie française
- Connaître les différents types de tourisme
- Savoir quels sont les attraits du tourisme en France</t>
    <phoneticPr fontId="34" type="noConversion"/>
  </si>
  <si>
    <t>Une région touristique : la Région PACA
Manuel p 170 - Guide p 154</t>
    <phoneticPr fontId="34" type="noConversion"/>
  </si>
  <si>
    <t>Enjeux : 
- Connaître la place de la Région PACA dans l'économie touristique française
- Différencier tourisme saisonnier et tourisme permanent 
- Apprenhender les critères d'attractivité de la région</t>
    <phoneticPr fontId="34" type="noConversion"/>
  </si>
  <si>
    <t>Conserver l'attrait des régions touristiques
Manuel p 172 - Guide p 156</t>
    <phoneticPr fontId="34" type="noConversion"/>
  </si>
  <si>
    <t xml:space="preserve">Problématique :
- Quels sont les évènements révolutionnaires de l'année 1789 ?
Objectifs : 
- Comprendre les enjeux des Etats Généraux
- Savoir que la prise de la Bastille symbolise la chute de l'absolutisme du pouvoir royal
- Saisir l'importance d'un texte fondateur : la Déclaration des droits de l'homme et du citoyen </t>
    <phoneticPr fontId="34" type="noConversion"/>
  </si>
  <si>
    <t>La tentative d'une monarchie constitutionnelle
Manuel élève p 14-15 - Guide p 14</t>
    <phoneticPr fontId="34" type="noConversion"/>
  </si>
  <si>
    <t>Problématique : Pourquoi la monarchie constitutionnelle ne s'est-elle pas maintenue ?
Objectifs : 
- Connaître le sens de "monarchie constitutionnelle"
- Savoir que la chute du roi marque une rupture entre la monarchie et les Français
- Comprendre pourquoi l'entrée en guerre contre l'Autriche entraîne la chute de la monarchie
- Savoir que la prise des Tuileries symbolise la fin de la monarchie</t>
    <phoneticPr fontId="34" type="noConversion"/>
  </si>
  <si>
    <t>La première République
Manuel élève p 16-17 - Guide p 16</t>
    <phoneticPr fontId="34" type="noConversion"/>
  </si>
  <si>
    <t>Déroulement</t>
    <phoneticPr fontId="34" type="noConversion"/>
  </si>
  <si>
    <t>Diaporama / Film</t>
    <phoneticPr fontId="34" type="noConversion"/>
  </si>
  <si>
    <t>S1</t>
    <phoneticPr fontId="34" type="noConversion"/>
  </si>
  <si>
    <t>Les lumières
Manuel élève p 16-17 - Guide p 8</t>
    <phoneticPr fontId="34" type="noConversion"/>
  </si>
  <si>
    <t xml:space="preserve">Enjeux 
- Comprendre que l'influence de la France s'étend au monde entier 
- Faire des liens entre l'histoire d'un pays et sa place actuelle au sein de la communauté internationale
- Connaître quelques organisations internationales </t>
    <phoneticPr fontId="34" type="noConversion"/>
  </si>
  <si>
    <t>La francophonie Manuel p 150 - guide p 138</t>
    <phoneticPr fontId="34" type="noConversion"/>
  </si>
  <si>
    <t>Enjeux :
- Connaître les différents pays du monde où se parle le français .
- Comprendre que la langue française est une enjeu d'influence culturelle et politique
- Connaître quelques actions de promotion de la francophonie</t>
    <phoneticPr fontId="34" type="noConversion"/>
  </si>
  <si>
    <t>L'industrie en France 
Manuel p 154 - Guide p 140</t>
    <phoneticPr fontId="34" type="noConversion"/>
  </si>
  <si>
    <t xml:space="preserve">Enjeux:
- Connaître ce qu'est une production industrielle 
- Comprendre la spécificités des entreprises industrielles françaises 
- Localiser les principales régions industrielles </t>
    <phoneticPr fontId="34" type="noConversion"/>
  </si>
  <si>
    <t>Une zone industrialo-portuaire : Le Havre 
Manuel p 158 - Guide p 142</t>
    <phoneticPr fontId="34" type="noConversion"/>
  </si>
  <si>
    <t>Le secteur tertiaire en France 
Manuel p 174 Guide p 158</t>
    <phoneticPr fontId="34" type="noConversion"/>
  </si>
  <si>
    <t>Problématique : 
Quelles sont les caractéristiques du secteur tertiaire ?
Enjeux : 
- Préciser les activités du secteur tertiaire
- Comprendre les différences entre secteur marchand et secteur non marchand 
- Connaître l'importance du secteur tertiaire dans l'économie française</t>
    <phoneticPr fontId="34" type="noConversion"/>
  </si>
  <si>
    <t>Une centre tertiaire : le quartier d'affaires de la Défense
Manuel p176 - Guide p 160</t>
    <phoneticPr fontId="34" type="noConversion"/>
  </si>
  <si>
    <t xml:space="preserve">Enjeux :
- Comprendre ce qu'est un centre tertiaire
- Découvrir le quartier d'affaires de la Défense </t>
    <phoneticPr fontId="34" type="noConversion"/>
  </si>
  <si>
    <t>Vers une production éco-responsable
Manuel p 178 - Guide p 162</t>
    <phoneticPr fontId="34" type="noConversion"/>
  </si>
  <si>
    <t>Enjeux :
- Connaître les sources de gaspillage dans le tertiaire
- Découvrir des modalités de production de services éco-responsables
- Comprendre des modalités de production de services économes en énergie.</t>
    <phoneticPr fontId="34" type="noConversion"/>
  </si>
  <si>
    <t>Problématique et objectifs</t>
    <phoneticPr fontId="34" type="noConversion"/>
  </si>
  <si>
    <t>Je retiens</t>
    <phoneticPr fontId="34" type="noConversion"/>
  </si>
  <si>
    <t>Cultiver efficacement en préservant l'environnement
Manuel p 166 - Guide p 150</t>
    <phoneticPr fontId="34" type="noConversion"/>
  </si>
  <si>
    <t>Enjeux :
- Connaître les grandes zones climatiques .
- Savoir localiser les principaux climats sur la Terre
- Connaître les caractéristiques des climats
- Comprendre les particularités climatiques de la France.</t>
    <phoneticPr fontId="34" type="noConversion"/>
  </si>
  <si>
    <t>Les différentes végétations sur la France
Manuel p 136 - Guide p 126</t>
    <phoneticPr fontId="34" type="noConversion"/>
  </si>
  <si>
    <t>Enjeux :
- Faire le lien entre climat et végétation
- Identifier et localiser les principaux types de végétation sur la planète
- Comprendre la notion de "végétation étagée"
- Comprendre les grandes zones de forêts en France</t>
    <phoneticPr fontId="34" type="noConversion"/>
  </si>
  <si>
    <t>La répartition de la population sur la France
Manuel p 140 - Guide p 128</t>
    <phoneticPr fontId="34" type="noConversion"/>
  </si>
  <si>
    <t>Enjeux : 
- Comprendre les raisons de la concentration du peuplement dans certaines régions 
- Aborder les conséquences de l'évolution de la population mondiale
- Connaître les caractéristiques de la répartition de la population française</t>
    <phoneticPr fontId="34" type="noConversion"/>
  </si>
  <si>
    <t>Enjeux :
- Comprendre le rôle d'une zone industrialo-portuaire
- Connaître l'organisation du port etde la ZIP du Havre 
- Identifier les types de marchandises échangées</t>
    <phoneticPr fontId="34" type="noConversion"/>
  </si>
  <si>
    <t>Protéger la population et l'espace maritime
Manuel p 160 - Guide p 144</t>
    <phoneticPr fontId="34" type="noConversion"/>
  </si>
  <si>
    <t>Enjeux :
- Comprendre la notion du Conservatoire du littoral
- Découvrir le rôle du Conservatoire du littoral
- Connaître les moyens de combattre les marées noires</t>
    <phoneticPr fontId="34" type="noConversion"/>
  </si>
  <si>
    <t>L'agriculture en France 
Manuel p 162 - Guide p 146</t>
    <phoneticPr fontId="34" type="noConversion"/>
  </si>
  <si>
    <t>Problématique : 
Qu'est-ce qui caractérise le secteur agricole en France ?
Enjeux :
- connaître les principales productions agricoles françaises
- Connaître les caractéristiques économiques du secteur agricole français 
- Comprendre les interactions entre l'agriculture et le secteur agroalimentaire</t>
    <phoneticPr fontId="34" type="noConversion"/>
  </si>
  <si>
    <t>Un espace agricole : l'Aquitaine 
Manuel p 164 - Guide p 148</t>
    <phoneticPr fontId="34" type="noConversion"/>
  </si>
  <si>
    <t xml:space="preserve">Enjeux :
- Connaître les principales productions agricoles d'Aquitaine
- Comprendre le lien entre production agricoles et paysages </t>
    <phoneticPr fontId="34" type="noConversion"/>
  </si>
  <si>
    <t>L'influence de la France dans le monde Manuel p 148 - Guide p 136</t>
    <phoneticPr fontId="34" type="noConversion"/>
  </si>
  <si>
    <t>Objectifs :
- Connaître l'organisation du système solaire
- Comprendre l'alternance jour/nuit et les saisons
- Savoir que la Lune est le satellite naturel de la Terre
- Comprendre l'impact des satellites sur notre vie quotidienne</t>
    <phoneticPr fontId="34" type="noConversion"/>
  </si>
  <si>
    <t>Les repères sur la Terre,manuel p 114-115 et guide p 110</t>
    <phoneticPr fontId="34" type="noConversion"/>
  </si>
  <si>
    <t>Enjeux :
- Comprendre ce que sont les parallèles et les méridiens et leurs positions associées, latitudes et longitudes.
- Savoir se repérer sur la Terre en utilisant les coordonnées géographiques</t>
    <phoneticPr fontId="34" type="noConversion"/>
  </si>
  <si>
    <t>Les continents et les océans 
Manuel p 116 - guide p 112</t>
    <phoneticPr fontId="34" type="noConversion"/>
  </si>
  <si>
    <t>Enjeux :
- Aborder la notion de tectonique des plaques
- Connaître ce qui caractérise la surface du globe : les océance et les continents.
- Comprendre l'origine du relief</t>
    <phoneticPr fontId="34" type="noConversion"/>
  </si>
  <si>
    <t>Les représentations du monde depuis l'Antiquité Manuel p 114</t>
    <phoneticPr fontId="34" type="noConversion"/>
  </si>
  <si>
    <t>Les garndes métropoles sur la France 
Manuel p 142 - Guide p 130</t>
    <phoneticPr fontId="34" type="noConversion"/>
  </si>
  <si>
    <t>Enjeux : 
- Situer les principales métropoles sur une planisphère
- Connaître l'évolution de la croissance des villes
- comprendre les inégalités entre les métropoles des "pays riches" et celles des "pays pauvres".
- Connaître les principales agglomérations françaises</t>
    <phoneticPr fontId="34" type="noConversion"/>
  </si>
  <si>
    <t>Pays riches et pays pauvres
Manuel p 144 - Guide page 132</t>
    <phoneticPr fontId="34" type="noConversion"/>
  </si>
  <si>
    <t>Enjeux :
- Appréhender les différents niveaux de mesure de la richesse d'un pays
- Différencier richesse et niveau de développement 
- localiser les principaux pays riches et pays pauvres</t>
    <phoneticPr fontId="34" type="noConversion"/>
  </si>
  <si>
    <t>Des inégalités partout dans le monde 
Manuel p 146 - Guide p 134</t>
    <phoneticPr fontId="34" type="noConversion"/>
  </si>
  <si>
    <t>Enjeux : 
- Prendre conscience des inégalités dans le monde.
- Savoir que l'accès à l'éducation, à la santé et à l'eau potable sont des inégalités majeures dans le monde
- Savoir que les pays riches connaissent également des inégalités dans la répartition de leurs richesses</t>
    <phoneticPr fontId="34" type="noConversion"/>
  </si>
  <si>
    <t>Les différents climats sur la France
Manuel p 134 - Guide p 124</t>
    <phoneticPr fontId="34" type="noConversion"/>
  </si>
  <si>
    <r>
      <t>U1 Where do you come from ? 
Objectif de l'unité : Demander d’où on vient (pays + nationalité) 
Eléments de culture : Révision des pays anglophones et de leur drapeau 
Structure langagière : Where do/does you/he/she come from? I/you/he/she/come(s) from... I am/You are/He is/She is/+ nationalité 
Lexique : Révision noms de pays 
Scotland, Ireland, New Zealand, South Africa, Canada, Europe, Great Britain, America 
Révision noms de nationalité Scottish, Irish, New Zealander, South African, Canadian, European, British, American 
Phonologie : Les phonèmes [Λ] de come et [</t>
    </r>
    <r>
      <rPr>
        <sz val="10"/>
        <rFont val="Arial"/>
      </rPr>
      <t>Ɔ</t>
    </r>
    <r>
      <rPr>
        <sz val="10"/>
        <rFont val="Arial"/>
      </rPr>
      <t xml:space="preserve">] de from
Grammaire : Le verbe be aux trois personnes du singulier 
</t>
    </r>
    <phoneticPr fontId="34" type="noConversion"/>
  </si>
  <si>
    <t>S1</t>
    <phoneticPr fontId="34" type="noConversion"/>
  </si>
  <si>
    <t>Ressources</t>
  </si>
  <si>
    <t>Objectifs</t>
  </si>
  <si>
    <t>Déroulement</t>
  </si>
  <si>
    <t>Traces sur le cahier</t>
  </si>
  <si>
    <t>S1</t>
    <phoneticPr fontId="34" type="noConversion"/>
  </si>
  <si>
    <t>La Terre dans l'Espace manuel p 112-113, guide p 108</t>
    <phoneticPr fontId="34" type="noConversion"/>
  </si>
  <si>
    <t>La cartographie au XXème siècle
Manuel p 122 - Guide p 116</t>
    <phoneticPr fontId="34" type="noConversion"/>
  </si>
  <si>
    <t>Enjeux :
- Comprendre comment les progrès techniques ont permis de faire évoluer la cartographie.
- Prendre conscience que les cartes proposent toujours une vision déformée du monde.</t>
    <phoneticPr fontId="34" type="noConversion"/>
  </si>
  <si>
    <t>Voir le monde autrement
Manuel p 124 - guide p 118</t>
    <phoneticPr fontId="34" type="noConversion"/>
  </si>
  <si>
    <t>Enjeux : 
- Etudier d'autres types de cartes.
- Comment l'importance du point de vue en cartographie
- Découvrir d'autres visions du monde</t>
    <phoneticPr fontId="34" type="noConversion"/>
  </si>
  <si>
    <t>Les territoire français dans le monde 
Manuel p 128 - Guide p 120</t>
    <phoneticPr fontId="34" type="noConversion"/>
  </si>
  <si>
    <t>Enjeux : 
- Situer sur une carte les territoires français d'outre-mer.
- Comprendre leurs caractéristiques économiques.
- Comprendre en quoi ils constituent un atout pour la France.</t>
    <phoneticPr fontId="34" type="noConversion"/>
  </si>
  <si>
    <t>Les différents reliefs sur la France 
Manuel p 132 - Guide p 122</t>
    <phoneticPr fontId="34" type="noConversion"/>
  </si>
  <si>
    <t>Enjeux :
- Identifier les caractéristiques des principaux types de reliefs
- Connaître les grandes zones de relief dans le monde 
- Connaître la géographie physique de la France</t>
    <phoneticPr fontId="34" type="noConversion"/>
  </si>
  <si>
    <t xml:space="preserve">U1
Where do you come from? 
Rechercher les capitales des pays proposés dans un Atlas ou dans un dictionnaire.
Français
Recherches documentaires sur certaines de ces capitales avec des présentations à la classe sous forme d’exposés.
Suivre l’actualité sportive à travers les pays anglophones : Coupe du monde de rugby, jeux Olympiques, tournoi des Six nations... 
Quelle que soit la discipline, lors de la constitution de groupes d’élèves, utiliser les structures I am, you are, he’s, she’s... 
</t>
    <phoneticPr fontId="34" type="noConversion"/>
  </si>
  <si>
    <t xml:space="preserve">U3 What do you like? 
Objectif de l'unité : Dire ce que l’on aime faire 
Le Canada et les sports (les jeux olympiques d’hiver) 
Structures langagières : What do you like to do? I like/I don’t like to... and/but I can/I can’t... 
Lexique : Run, jump, turn, dance, read, play football, ski, skate, sledge, play curling, play ice-hockey, snowboard 
Phonologie : Les phonèmes [ei] de play et [e] de sledge 
Grammaire : Utiliser les mots de liaison : and, but, or 
</t>
    <phoneticPr fontId="34" type="noConversion"/>
  </si>
  <si>
    <t xml:space="preserve">U2
What time is it? (1) 
Étudier les fuseaux horaires (décalages horaires). 
Organiser un petit déjeuner ou un déjeuner anglais. 
</t>
    <phoneticPr fontId="34" type="noConversion"/>
  </si>
  <si>
    <t xml:space="preserve">Unit 2 
What time is it?
It’s ten o’clock.
Consignes :
Count from one to twelve. Listen and draw. 
</t>
    <phoneticPr fontId="34" type="noConversion"/>
  </si>
  <si>
    <t>Enjeux :
- Mesurer l'apport des Grecs dans la cartographie.
- Comprendre comment les grandes découvertes ont permis une évolution de la cartographie
- Appréhendre les difficultés à élaborer une carte</t>
    <phoneticPr fontId="34" type="noConversion"/>
  </si>
  <si>
    <t xml:space="preserve">Unit 1 Structures langagières :
Where do you come from?
Where does he/she come from?
I come from... / He/She comes from... 
Consignes :
Say and mime.
Listen and colour.
Read the song and tick the right answer. Name English speaking countries. 
</t>
    <phoneticPr fontId="34" type="noConversion"/>
  </si>
  <si>
    <t xml:space="preserve">Unit 3 
What do you like?
What sports can you name?
What can you do?
What can he/she do?
I like to swim but I don’t like to skate. 
</t>
    <phoneticPr fontId="34" type="noConversion"/>
  </si>
  <si>
    <t xml:space="preserve">Unit 5 
I don’t understand. Can you repeat, please? Listen and clap your hands.
Choose a time and make a pair.
What time is it? 
Look and write the number. Listen and write the number. If you make a pair, say snap! 
</t>
    <phoneticPr fontId="34" type="noConversion"/>
  </si>
  <si>
    <t xml:space="preserve">U5 What time is it? (2) 
Objectif de l'unité : Lire et dire l’heure 
Demander à un interlocuteur de répéter, 
dire que l’on n’a pas compris 
Eléments de culture : Les paysages australiens 
Structures langagières : I don’t understand! Can you repeat please? 
Lexique : Révision des nombres 5, 10, 20 et 25 
Phonologie : Le graphème a : [ae], [a:] et [∂ ] 
Grammaire : Révision de la modalité can : capacité La révision de la modalité can : per- 
</t>
    <phoneticPr fontId="34" type="noConversion"/>
  </si>
  <si>
    <t xml:space="preserve">U4
Are you hungry? 
Sciences 
Réaliser des cartes ou des crackers de Noël. 
</t>
    <phoneticPr fontId="34" type="noConversion"/>
  </si>
  <si>
    <t xml:space="preserve">Unit 4 
Are you hungry? Are you thirsty? Yes,I am/No,I am not.
I like to eat/drink.
Consignes :
Repeat if it’s true. 
Spell the word.
Try to find the words. Which number is...? 
</t>
    <phoneticPr fontId="34" type="noConversion"/>
  </si>
  <si>
    <t xml:space="preserve">U2 What time is it? (1) 
Objectifs de l'unité : Lire et dire les heures justes. Saluer selon les moments de la journée 
Eléments de culture : Le Canada : villes et fuseaux horaires 
Structures langagières : What time is it? It’s... o’clock 
Lexique : Révision des nombres : 1 à 12 o’clock good morning, good afternoon, good evening, goodnight, breakfast, lunch, diner, bedtime 
Phonologie : L’intonation montante et descendante dans les questions 
Grammaire : L’inversion sujet/verbe dans les questions 
</t>
    <phoneticPr fontId="34" type="noConversion"/>
  </si>
  <si>
    <t xml:space="preserve">U6 May I...? 
Objectif de l'unité : Demander la permission 
Eléments de culture : La Nouvelle-Zélande : les sports d’été 
Structure langagière : May I... please? Can I go to... please? 
Lexique : Past, to, half past, a quarter past, a quarter to Show, spell, write, go, draw, cut, count, play, clean, 
Phonologie : Les groupes de souffle dans la phrase 
Grammaire : La révision de la modalité can : permission (en opposition avec may)
</t>
    <phoneticPr fontId="34" type="noConversion"/>
  </si>
  <si>
    <t xml:space="preserve">U5
What time is it? (2) 
Mathématiques 
Dire l’heure en anglais à différents moments de la journée (début de journée, récréations, pause méridienne...). 
</t>
    <phoneticPr fontId="34" type="noConversion"/>
  </si>
  <si>
    <t xml:space="preserve">U7 Is it your coat? 
Objectif de l'unité : Demander et dire à qui appartient quelque chose 
Eléments de culture : Les symboles de l’Irlande 
Structure langagière : Is it your coat?
Yes, it is/No, it isn’t. It’s my/your/her/his coat. 
lexique : call, give (en lien avec les consignes de classe) A skirt, a shirt, a blouse, a coat, a hat, a jacket, a scarf, a jumper, a dress, a tie, gloves, trousers
Phonologie : Les phonèmes [З :] de skirt et [Λ] de jumper 
Grammaire :  my/your/her/his 
</t>
    <phoneticPr fontId="34" type="noConversion"/>
  </si>
  <si>
    <t xml:space="preserve">U6 May I...? 
Vocabulaire 
Utiliser la structure Can you...? ou You may... en donnant une consigne dans le cadre de la classe, quel que soit le moment de la journée. 
</t>
    <phoneticPr fontId="34" type="noConversion"/>
  </si>
  <si>
    <t xml:space="preserve">U4 Are you hungry? 
Objectif de l'unité : Exprimer une sensation : la faim ou la soif 
Eléments de culture : Le repas de Noël en Australie 
Structures langagières : Are you hungry/thirsty? Yes,I am./No,I’m not. I like to eat/to drink.. 
Lexique : Peas, bacon, chicken, turkey, gravy, cheese, pears, strawberries, marmalade, coke, water, coffee 
Phonologie : Le pluriel en [s], [z] et [iz]
Grammaire : Les réponses brèves : 
Yes,I am/do/can Yes,I am/No,I am not.
No, I'm not//am not/don't/can't.
</t>
    <phoneticPr fontId="34" type="noConversion"/>
  </si>
  <si>
    <t xml:space="preserve">U3
What do you like? 
Faire une collection des noms de sports (d’hiver ou d’été). Faire des allers-retours entre la langue française et la langue anglaise dans ce champ lexical. 
</t>
    <phoneticPr fontId="34" type="noConversion"/>
  </si>
  <si>
    <t xml:space="preserve">U7
Is it your coat? 
Instruction civique 
Réaliser des affiches de costumes traditionnels des pays de l’Union européenne en vue d’une exposition.
Y décrire quelques tenues en anglais. 
</t>
    <phoneticPr fontId="34" type="noConversion"/>
  </si>
  <si>
    <t xml:space="preserve">Unit 7 
Is it your coat? / Yes, it is./No it isn’t. It’s my/your/his/her coat.
Find the question.
Find the stress in the word. 
</t>
    <phoneticPr fontId="34" type="noConversion"/>
  </si>
  <si>
    <t xml:space="preserve">Unit 9 
What’s the weather like? 
Today is..., yesterday was..., tomorrow will be... 
Consignes :
Try and find the words related to the weather. Repeat and add a word.
Separate the words. 
</t>
    <phoneticPr fontId="34" type="noConversion"/>
  </si>
  <si>
    <t xml:space="preserve">U9 Yesterday, today and tomorrow 
Objectif de l'unité : se situer dans le temps :
Eléments de culture : L'Ecosse
Structure langagière : Today is / yesterday was / tomorrow will be On Monday / In July / In summer... 
Lexique : Révision des jours de la semaine et de la météo : 
sunny, cloudy, foggy, windy, stormy, snowy, rainy + it’s raining, it’s snowing.
Yesterday was... Today is... Tomorrow will be... 
Phonologe : Le rythme de la phrase 
Grammaire : on + jour, In + mois et saisons, and 
</t>
    <phoneticPr fontId="34" type="noConversion"/>
  </si>
  <si>
    <t xml:space="preserve">U8
Do you know my pet? 
Français 
Jouer à Who’s this?
Chaque jour indiquer la date et la météo en anglais. 
</t>
    <phoneticPr fontId="34" type="noConversion"/>
  </si>
  <si>
    <t xml:space="preserve">Unit 8 
Do you know my pet?
Yes, I do. / No, I don’t.
He’s got... / She’s got...
How many words can you see? Find the small/thin man. Repeat what you hear. Describe somebody. 
</t>
    <phoneticPr fontId="34" type="noConversion"/>
  </si>
  <si>
    <t xml:space="preserve">Unit 6 
What sports can you see?
Keep it secret.
Listen and act.
Can you spell your name, please? 
Can you show me a pen, please? 
Can you write your name, please? 
Can you go to your seat, please? 
Can you draw a banana, please? 
Can you cut the paper, please? 
May I call the register, please? 
Have you got a question? 
Can I have..., please? / There it is. 
</t>
    <phoneticPr fontId="34" type="noConversion"/>
  </si>
  <si>
    <t xml:space="preserve">Unit 11 
He lives in a house. / She lives in a garden. 
Where do you live? / Where does he/she live? / Where do they live? 
How is your house?
In my house there are a garden and a corridor. Imagine your dream house. 
Use at least five rooms. 
</t>
    <phoneticPr fontId="34" type="noConversion"/>
  </si>
  <si>
    <t xml:space="preserve">U11 My house 
Objectif de l'unité : Décrire sa maison 
Eléments de culture : L’Inde : vivre en Angleterre et en Inde (comparaison de l’habitat) 
Structure langagière : Where does she/he live? How is your/her/his house? In my house, there is/are... 
Lexique : The house, the garden, the corridor, the roof, the nursery room, the dining room, the kitchen,
the living-room, the bathroom, the door, the window, the wall, upstairs/downstairs 
Phonologie : Le r final 
Grammaire : Passer de la forme interrogative à la forme déclarative
(1re/2e personne du singulier) 
</t>
    <phoneticPr fontId="34" type="noConversion"/>
  </si>
  <si>
    <t xml:space="preserve">U10 How many...? 
Apprendre les unités de masse (équivalences, mesures). 
</t>
    <phoneticPr fontId="34" type="noConversion"/>
  </si>
  <si>
    <t xml:space="preserve">• Résoudre des problèmes relevant de la proportionnalité en utilisant des procédures variées (dont la « règle de trois »). </t>
  </si>
  <si>
    <t xml:space="preserve">Prob6 : Utiliser la règle de trois </t>
  </si>
  <si>
    <t xml:space="preserve">Lire, interpréter et construire quelques représentations simples : tableaux, graphiques </t>
  </si>
  <si>
    <t xml:space="preserve">Prob4 : Lire et construire un graphique </t>
  </si>
  <si>
    <t xml:space="preserve">• Prélever des informations dans un tableau. • Utiliser les informations fournies dans un tableau.• Construire un tableau. </t>
  </si>
  <si>
    <r>
      <t>U8 Do you know my pet? 
Objectif de l'unité : Décrire un animal, une personne 
Eléments de culture : L’Irlande : la Saint-Patrick 
Structure langagière : Do you know my pet, my friend, my brother...? Yes, I do./No, I don’t. She’s got brown eyes... 
Lexique : Révision des couleurs, des parties du corps et des vêtements
Quelques adjectifs : long/short; small/tall; thin/fat; young/old; nice/ugly 
Phonologie : Les phonèmes [à] de dog et [</t>
    </r>
    <r>
      <rPr>
        <sz val="10"/>
        <rFont val="Arial"/>
      </rPr>
      <t>Ɔ</t>
    </r>
    <r>
      <rPr>
        <sz val="10"/>
        <rFont val="Arial"/>
      </rPr>
      <t xml:space="preserve"> :] de short 
Grammaire : La place de l’adjectif épithète On + jour 
</t>
    </r>
    <phoneticPr fontId="34" type="noConversion"/>
  </si>
  <si>
    <t xml:space="preserve">• Résoudre des problèmes relevant de la proportionnalité et notamment des problèmes relatifs aux pourcentages, aux échelles, aux vitesses moyennes ou aux conversions d’unité, en utilisant des procédures variées (dont la « règle de trois »). </t>
    <phoneticPr fontId="34" type="noConversion"/>
  </si>
  <si>
    <t xml:space="preserve">Résoudre un problème mettant en jeu une situation de proportionnalité </t>
  </si>
  <si>
    <t xml:space="preserve">Prob9 : Calculer une vitesse </t>
  </si>
  <si>
    <t xml:space="preserve">• Déterminer l’échelle d’une carte.• Savoir interpréter une échelle.• Calculer des dimensions réelles et des distances à partir d’une échelle. </t>
  </si>
  <si>
    <t xml:space="preserve">Unit 10 
How many eggs are there? / There are three 
eggs/There is one egg.
I have got 35 eggs, 16 bananas...
How much is it? / How much sugar is there? What do you like to eat?
I like to eat chocolate and apples.
It’s the melktart recipe.
Look at the text: find the verbs.
You can write a number. 
</t>
    <phoneticPr fontId="34" type="noConversion"/>
  </si>
  <si>
    <t xml:space="preserve">• Trouver les écritures équivalentes des pourcentages.• Appliquer un pourcentage à un nombre. • Appliquer un pourcentage pour calculer une réduction, une augmentation. </t>
  </si>
  <si>
    <t xml:space="preserve">• Résoudre des problèmes relevant de la proportionnalité et notamment des problèmes relatifs aux pourcentages. </t>
    <phoneticPr fontId="34" type="noConversion"/>
  </si>
  <si>
    <t xml:space="preserve">Prob7 : Faire des calculs avec des pourcentages </t>
  </si>
  <si>
    <t>Calcul 9 : Utiliser les formules de calcul de mesure</t>
    <phoneticPr fontId="34" type="noConversion"/>
  </si>
  <si>
    <t>Calcul 8 : Multiplier et diviser des nombres décimaux</t>
    <phoneticPr fontId="34" type="noConversion"/>
  </si>
  <si>
    <r>
      <t>U10 How many...? 
Objectif de l'unité : Préciser la quantité 
Eléments de culture : L’Afrique du Sud : une recette de cuisine 
Structure langagière : How many... are there? How much... is there? There is/are... 
Lexique : Les ingrédients d’une recette : flour, sugar, butter, chocolate, milk, jam, vanilla, an apple, an egg, a cake, a biscuit, a cherry, a banana
Révision : dénombrer de 0 à 100 
Phonologie : [∫] de sugar et [t∫] de chocolate et [d</t>
    </r>
    <r>
      <rPr>
        <sz val="10"/>
        <rFont val="Arial"/>
      </rPr>
      <t>ʒ</t>
    </r>
    <r>
      <rPr>
        <sz val="10"/>
        <rFont val="Arial"/>
      </rPr>
      <t xml:space="preserve">] de jam 
Grammaire : L’impératif (dans un texte prescriptif ) 
</t>
    </r>
    <phoneticPr fontId="34" type="noConversion"/>
  </si>
  <si>
    <t xml:space="preserve">U9 Yesterday, today and tomorrow 
Géographie 
</t>
    <phoneticPr fontId="34" type="noConversion"/>
  </si>
  <si>
    <t xml:space="preserve">• Connaître et utiliser les unités du système métrique pour les longueurs et leurs relations.• Résoudre des problèmes dont la résolution implique des conversions.• Résoudre des problèmes dont la résolution implique simultanément des unités différentes de mesure. </t>
  </si>
  <si>
    <t xml:space="preserve">GM3 Utiliser les mesures de longueurs </t>
  </si>
  <si>
    <t xml:space="preserve">• Convertir les unités de durée. • Calculer des durées. </t>
  </si>
  <si>
    <t xml:space="preserve">• Reconnaître une situation de proportionnalité.• Compléter un tableau de proportionnalité.• Résoudre des problèmes relevant de la proportionnalité. </t>
  </si>
  <si>
    <t xml:space="preserve">Prob5 : Résoudre des problèmes de proportionnalité </t>
    <phoneticPr fontId="34" type="noConversion"/>
  </si>
  <si>
    <t>Révisions Problèmes</t>
    <phoneticPr fontId="34" type="noConversion"/>
  </si>
  <si>
    <t xml:space="preserve">• Lire un graphique.• Construire un graphique. </t>
  </si>
  <si>
    <t xml:space="preserve">• Construire un graphique. • Interpréter un graphique. </t>
  </si>
  <si>
    <t xml:space="preserve">• Comparer les angles d’une figure en utilisant un gabarit.• Estimer et vérifier, en utilisant l’équerre, qu’un angle est droit, aigu ou obtus.• Reproduire un angle donné en utilisant un gabarit. </t>
  </si>
  <si>
    <t xml:space="preserve">• Utiliser des instruments de mesure </t>
  </si>
  <si>
    <t xml:space="preserve">GM1 Identifier et reproduire des angles </t>
  </si>
  <si>
    <t>Manuel p</t>
    <phoneticPr fontId="34" type="noConversion"/>
  </si>
  <si>
    <t>Révisions Problèmes</t>
    <phoneticPr fontId="34" type="noConversion"/>
  </si>
  <si>
    <t xml:space="preserve">• Construire un tableau. • Interpréter un tableau. </t>
  </si>
  <si>
    <t xml:space="preserve">Prob3 : Lire et construire un tableau </t>
  </si>
  <si>
    <t xml:space="preserve">• Se déplacer sur un quadrillage.• Utiliser les coordonnées d’un quadrillage pour se repérer.• Se repérer sur une carte. </t>
  </si>
  <si>
    <t xml:space="preserve">• Lire les coordonnées d’un point. • Placer un point dont on connaît les coordonnées. </t>
  </si>
  <si>
    <t xml:space="preserve">Prob2 : Lire un plan, une carte </t>
  </si>
  <si>
    <t xml:space="preserve">U12 Review unit 
Objectif de l'unité : Unité de révision des structures et du lexique appris en CM2 </t>
    <phoneticPr fontId="34" type="noConversion"/>
  </si>
  <si>
    <t xml:space="preserve">U11 My house 
Géographie 
Visionner des extraits de films ou dessins animés présentant des formes d’habitat britannique, quelle que soit la période. 
</t>
    <phoneticPr fontId="34" type="noConversion"/>
  </si>
  <si>
    <t xml:space="preserve">GM9 Mesurer des aires et comparer des surfaces </t>
  </si>
  <si>
    <t xml:space="preserve">• Calculer des périmètres avec une formule.• Calculer le périmètre d’une figure complexe. </t>
  </si>
  <si>
    <t xml:space="preserve">• Calculer le périmètre d’un polygone. • Formules du périmètre du carré et du rectangle.• Formule de la longueur d’un cercle. </t>
  </si>
  <si>
    <t xml:space="preserve">GM8 Calculer le périmètre d’une figure complexe </t>
  </si>
  <si>
    <t xml:space="preserve">• Identifier les dimensions d’un cercle.• Utiliser la formule pour calculer le périmètre d’un cercle. </t>
  </si>
  <si>
    <t xml:space="preserve">• Résoudre des problèmes relevant de la proportionnalité et notamment des problèmes relatifs aux échelles ou aux conversions d’unité, en utilisant des procédures variées (dont la « règle de trois »). </t>
    <phoneticPr fontId="34" type="noConversion"/>
  </si>
  <si>
    <t xml:space="preserve">Prob8 : Calculer une échelle </t>
  </si>
  <si>
    <t xml:space="preserve">• Percevoir et reconnaître parallèles et perpendiculaires </t>
  </si>
  <si>
    <t xml:space="preserve">Gé4 Identifier et tracer des droites parallèles </t>
  </si>
  <si>
    <t xml:space="preserve">• Connaître et utiliser les unités du système métrique pour les contenances et leurs relations.• Résoudre des problèmes dont la résolution implique des conversions.• Résoudre des problèmes dont la résolution implique simultanément des unités différentes de mesure. </t>
  </si>
  <si>
    <t xml:space="preserve">GM5 Utiliser les mesures de contenances </t>
  </si>
  <si>
    <t>Calcul mental 7 : Additionner et soustraire des nombres décimaux</t>
    <phoneticPr fontId="34" type="noConversion"/>
  </si>
  <si>
    <t>Calcul mental 6 : Connaître les nombres décimaux</t>
    <phoneticPr fontId="34" type="noConversion"/>
  </si>
  <si>
    <t>Calcul mental 5 : Diviser un nombre entier</t>
    <phoneticPr fontId="34" type="noConversion"/>
  </si>
  <si>
    <t>Calcul mental 4 : Multiplier des nombres entiers</t>
    <phoneticPr fontId="34" type="noConversion"/>
  </si>
  <si>
    <t>Calcul mental 3 : Soustraire des nombres entiers</t>
    <phoneticPr fontId="34" type="noConversion"/>
  </si>
  <si>
    <t>Calcul mental 2 : Additionner des nombres entiers</t>
    <phoneticPr fontId="34" type="noConversion"/>
  </si>
  <si>
    <t>Calcul Mental1 : Connaître les nombres entiers</t>
    <phoneticPr fontId="34" type="noConversion"/>
  </si>
  <si>
    <t xml:space="preserve">• Chercher la valeur de l’unité.• Utiliser un tableau (avec les 3 valeurs nécessaires au calcul de la 4e proportionnelle).• Utiliser la règle de trois (méthode au choix). </t>
  </si>
  <si>
    <t xml:space="preserve">• Estimer et identifier les unités de longueurs.• Convertir et calculer des longueurs. </t>
  </si>
  <si>
    <t xml:space="preserve">• Trouver le volume d’un pavé droit par comptage.• Calculer le volume d’un pavé droit en utilisant une formule. </t>
  </si>
  <si>
    <t xml:space="preserve">• Formule du volume du pavé droit (initiation à l’utilisation d’unités métriques de volume). </t>
  </si>
  <si>
    <t xml:space="preserve">• Connaître et utiliser les unités usuelles de mesure des durées et leurs relations.• Calculer une durée à partir de la donnée de l’instant initial et de l’instant final.• Résoudre des problèmes dont la résolution implique des conversions. </t>
  </si>
  <si>
    <t xml:space="preserve">GM2 Utiliser les mesures de durées </t>
  </si>
  <si>
    <t xml:space="preserve">• Identifier des angles.• Reproduire des angles. </t>
  </si>
  <si>
    <t xml:space="preserve">• Calculer l’aire d’une figure.• Utiliser les formules appropriées. </t>
  </si>
  <si>
    <t xml:space="preserve">• Calculer l’aire d’un carré, d’un rectangle, d’un triangle en utilisant la formule appropriée. </t>
  </si>
  <si>
    <t xml:space="preserve">GM11 Calculer l’aire du carré, du rectangle et du triangle </t>
  </si>
  <si>
    <t xml:space="preserve">• Estimer et identifier les unités d’aires. • Convertir et comparer des aires. • Convertir et calculer des aires. </t>
  </si>
  <si>
    <t xml:space="preserve">• Connaître et utiliser les unités d’aire usuelles (cm2, m2 et km2). </t>
  </si>
  <si>
    <t xml:space="preserve">• Utiliser les unités de mesures usuelles• Résoudre des problèmes dont la résolution implique des conversions </t>
  </si>
  <si>
    <t xml:space="preserve">• Sélectionner les données utiles à la résolution d’un problème.• Trouver et choisir la question qui convient. • Choisir un calcul pour répondre.• Utiliser un schéma.• Résoudre un problème. </t>
  </si>
  <si>
    <t xml:space="preserve">• Savoir organiser les données d’un problème en vue de sa résolution.• Résoudre des problèmes de plus en plus complexes. </t>
  </si>
  <si>
    <t xml:space="preserve">Savoir organiser des informations numériques ou géométriques, justifier et apprécier la vraisemblance d’un résultat </t>
  </si>
  <si>
    <t xml:space="preserve"> Prob1 : Utiliser les données d’un problème </t>
  </si>
  <si>
    <t xml:space="preserve">• Évaluer une vitesse moyenne en utilisant un tableau de proportionnalité.• Calculer une vitesse moyenne. </t>
  </si>
  <si>
    <t xml:space="preserve">• Mesurer ou estimer l’aire d’une surface grâce à un pavage effectif à l’aide d’une surface de référence ou grâce à l’utilisation d’un réseau quadrillé.• Classer et ranger des surfaces selon leur aire. </t>
  </si>
  <si>
    <t xml:space="preserve">• Identifier un axe de symétrie.• Tracer l’axe de symétrie d’une figure. </t>
  </si>
  <si>
    <t xml:space="preserve">• Formule de la longueur d’un cercle. </t>
  </si>
  <si>
    <t xml:space="preserve">GM7 Calculer le périmètre d’un cercle </t>
  </si>
  <si>
    <t xml:space="preserve">• Calculer le périmètre d’un polygone. • Comparer des périmètres.• Calculer des périmètres en utilisant les formules. </t>
  </si>
  <si>
    <t xml:space="preserve">• Calculer le périmètre d’un polygone. • Formules du périmètre du carré et du rectangle. </t>
  </si>
  <si>
    <t xml:space="preserve">GM6 Calculer le périmètre d’un polygone </t>
  </si>
  <si>
    <t xml:space="preserve">• Estimer et identifier les unités de contenances.• Convertir et calculer des contenances. </t>
  </si>
  <si>
    <t xml:space="preserve">• Reproduire une représentation de solide. • Reconnaître le patron d’un solide.• Construire un solide à partir de son patron. </t>
  </si>
  <si>
    <t xml:space="preserve">• Identifier des droites perpendiculaires. • Tracer des droites perpendiculaires. </t>
  </si>
  <si>
    <t xml:space="preserve">Gé3 Identifier et tracer des droites perpendiculaires </t>
  </si>
  <si>
    <t xml:space="preserve">• Vérifier avec des instruments de géométrie.• Tracer avec des instruments de géométrie. </t>
  </si>
  <si>
    <t xml:space="preserve">• Utiliser la règle, l’équerre et le compas pour vérifier la nature de figures planes usuelles et les construire avec soin et précision• Résoudre des problèmes de reproduction, de construction </t>
  </si>
  <si>
    <t xml:space="preserve">• Estimer et identifier les unités de masses. • Convertir et calculer des masses. </t>
  </si>
  <si>
    <t xml:space="preserve">• Connaître et utiliser les unités du système métrique pour les masses et leurs relations. • Résoudre des problèmes dont la résolution implique des conversions.• Résoudre des problèmes dont la résolution implique simultanément des unités différentes de mesure. </t>
  </si>
  <si>
    <t xml:space="preserve">GM4 Utiliser les mesures de masses </t>
  </si>
  <si>
    <t xml:space="preserve">• Utiliser en situation le vocabulaire géométrique : points alignés, droite, droites perpendiculaires, droites parallèles, segment, milieu.• Tracer une figure (sur papier uni, quadrillé ou pointé), à partir d’un programme de construction ou d’un dessin à main levée (avec des indications relatives aux propriétés et aux dimensions). </t>
  </si>
  <si>
    <t xml:space="preserve">Gé1 Connaître le vocabulaire et le codage en géométrie </t>
  </si>
  <si>
    <t>Révisions Grandeurs et Mesures</t>
    <phoneticPr fontId="34" type="noConversion"/>
  </si>
  <si>
    <t xml:space="preserve">Gé10 Construire des cercles </t>
  </si>
  <si>
    <t xml:space="preserve">• Connaître et utiliser les formules du périmètre et de l’aire d’un carré, d’un rectangle et d’un triangle </t>
  </si>
  <si>
    <t xml:space="preserve">GM13 Calculer le volume du pavé droit </t>
  </si>
  <si>
    <t xml:space="preserve">• Distinguer des aires et des périmètres. • Calculer des périmètres et des aires. </t>
  </si>
  <si>
    <t xml:space="preserve">• Calculer le périmètre d’un polygone.• Formules du périmètre du carré et du rectangle.• Calculer l’aire d’un carré, d’un rectangle, d’un triangle en utilisant la formule appropriée. </t>
  </si>
  <si>
    <t xml:space="preserve">GM12 Distinguer aire et périmètre </t>
  </si>
  <si>
    <t xml:space="preserve">• La notion de multiple : reconnaître les multiples des nombres d’usage courant : 5, 10, 15, 20, 25, 50. </t>
  </si>
  <si>
    <t xml:space="preserve">Ca5 Connaître les multiples et les diviseurs d’un nombre </t>
  </si>
  <si>
    <t xml:space="preserve">• Vérifier la nature d’une figure en ayant recours aux instruments.• Tracer une figure (sur papier uni, quadrillé ou pointé), à partir d’un programme de construction ou d’un dessin à main levée (avec des indications relatives aux propriétés et aux dimensions).• Reproduire un triangle à l’aide d’instruments.• Construire une hauteur d’un triangle. </t>
  </si>
  <si>
    <t xml:space="preserve">Gé9 Construire des triangles </t>
  </si>
  <si>
    <t xml:space="preserve">GM10 Utiliser les mesures d’aires </t>
  </si>
  <si>
    <t xml:space="preserve">• Mesurer l’aire d’une surface.• Comparer des aires.• Tracer une figure d’aire déterminée à l’aide d’une surface de référence. </t>
  </si>
  <si>
    <t xml:space="preserve">• Décrire une figure en vue de l’identifier parmi d’autres figures ou de la faire reproduire.• Vérifier la nature d’une figure en ayant recours aux instruments. </t>
  </si>
  <si>
    <t xml:space="preserve">Gé8 Construire des quadrilatères particuliers </t>
  </si>
  <si>
    <t xml:space="preserve">• Identifier un polygone.• Décrire un polygone. </t>
  </si>
  <si>
    <t xml:space="preserve">• Décrire une figure en vue de l’identifier parmi d’autres figures ou de la faire reproduire. </t>
  </si>
  <si>
    <t xml:space="preserve">Gé7 Identifier et décrire des polygones </t>
  </si>
  <si>
    <t>Révision Géométrie</t>
    <phoneticPr fontId="34" type="noConversion"/>
  </si>
  <si>
    <t xml:space="preserve">• Reconnaître deux figures symétriques par rapport à un axe.• Construire le symétrique d’une figure. </t>
  </si>
  <si>
    <t xml:space="preserve">• Compléter une figure par symétrie axiale. </t>
  </si>
  <si>
    <t xml:space="preserve">Gé6 Construire le symétrique d’une figure </t>
  </si>
  <si>
    <t xml:space="preserve">• Reconnaître qu’une figure possède un ou plusieurs axes de symétrie, par pliage ou à l’aide du papier calque. </t>
    <phoneticPr fontId="34" type="noConversion"/>
  </si>
  <si>
    <t xml:space="preserve">Gé5 Identifier et tracer des axes de symétrie </t>
  </si>
  <si>
    <t xml:space="preserve">• Identifier des droites parallèles. • Tracer des droites parallèles. </t>
  </si>
  <si>
    <t xml:space="preserve">• Utiliser les instruments pour vérifier le parallélisme de deux droites (règle et équerre) et pour tracer des droites parallèles.• Vérifier la nature d’une figure en ayant recours aux instruments. </t>
  </si>
  <si>
    <t>Révisions Géométrie</t>
    <phoneticPr fontId="34" type="noConversion"/>
  </si>
  <si>
    <t xml:space="preserve">• Consolider les connaissances et capacités en calcul mental sur les nombres décimaux. • Estimer mentalement un ordre de grandeur du résultat.• Effectuer un calcul posé : soustraction de deux nombres décimaux. </t>
  </si>
  <si>
    <t xml:space="preserve">Ca10 Soustraire des nombres décimaux </t>
  </si>
  <si>
    <t xml:space="preserve">• Reconnaître ou compléter un patron de solide droit. </t>
  </si>
  <si>
    <t xml:space="preserve">• Reconnaître, décrire et nommer les figures et solides usuels• Utiliser la règle, l’équerre et le compas pour vérifier la nature de figures planes usuelles et les construire avec soin et précision• Résoudre des problèmes de reproduction, de construction </t>
  </si>
  <si>
    <t xml:space="preserve">Gé14 Représenter et construire des solides droits </t>
  </si>
  <si>
    <t xml:space="preserve">Gé2 Des instruments pour vérifier et pour tracer </t>
  </si>
  <si>
    <t xml:space="preserve">• Connaître le vocabulaire en géométrie. • Connaître le codage en géométrie. </t>
  </si>
  <si>
    <t xml:space="preserve">• Associer une figure et un programme de construction.• Suivre un programme de construction. • Rédiger un programme de construction. </t>
  </si>
  <si>
    <t xml:space="preserve">• Tracer une figure (sur papier uni, quadrillé ou pointé), à partir d’un programme de construction ou d’un dessin à main levée (avec des indications relatives aux propriétés et aux dimensions). </t>
    <phoneticPr fontId="34" type="noConversion"/>
  </si>
  <si>
    <t xml:space="preserve">Gé12 Suivre et rédiger un programme de construction </t>
  </si>
  <si>
    <t xml:space="preserve">• Analyser et construire des figures complexes. </t>
  </si>
  <si>
    <t xml:space="preserve">Gé11 Reproduire des figures complexes </t>
  </si>
  <si>
    <t xml:space="preserve">• Connaître le vocabulaire relatif au cercle. • Reproduire des cercles à partir d’un modèle.• Reproduire des cercles à partir d’un programme de construction. </t>
  </si>
  <si>
    <t xml:space="preserve">• Construire un triangle.• Identifier et construire une hauteur d’un triangle. </t>
  </si>
  <si>
    <t xml:space="preserve">• Diviser un nombre entier par 10, 100, 1 000. • Estimer mentalement un ordre de grandeur du résultat.• Effectuer un calcul posé : division euclidienne de deux nombres entiers. </t>
  </si>
  <si>
    <t xml:space="preserve">Ca6 Diviser par un diviseur à un chiffre et par 10, 100, 1 000 </t>
  </si>
  <si>
    <t xml:space="preserve">• Identifier les multiples et les diviseurs d’un nombre.• Utiliser les multiples et les diviseurs d’un nombre. </t>
  </si>
  <si>
    <t xml:space="preserve">Ca14 Diviser un nombre décimal par un nombre entier et par 10, 100, 1 000 </t>
    <phoneticPr fontId="34" type="noConversion"/>
  </si>
  <si>
    <t xml:space="preserve">• Calculer sans poser l’opération.• Calculer un quotient décimal exact en posant l’opération.• Calculer un quotient décimal approché en posant l’opération. </t>
  </si>
  <si>
    <t xml:space="preserve">• Évaluer l’ordre de grandeur d’un résultat. • Utiliser la décomposition.• Poser l’opération. </t>
  </si>
  <si>
    <t xml:space="preserve">• Consolider les connaissances et capacités en calcul mental sur les nombres entiers.• Estimer mentalement un ordre de grandeur du résultat.• Effectuer un calcul posé : multiplication de deux nombres entiers. </t>
  </si>
  <si>
    <t xml:space="preserve">Ca4 Multiplier par un nombre à plusieurs chiffres </t>
  </si>
  <si>
    <t xml:space="preserve">• Identifier et construire des quadrilatères particuliers.• Tracer une figure (sur papier uni, quadrillé ou pointé), à partir d’un programme de construction ou d’un dessin à main levée. </t>
  </si>
  <si>
    <t xml:space="preserve">• Consolider les connaissances et capacités en calcul mental sur les nombres entiers.• Multiplier mentalement un nombre entier par 10, 100, 1 000.• Estimer mentalement un ordre de grandeur du résultat.• Effectuer un calcul posé : multiplication de deux nombres entiers. </t>
  </si>
  <si>
    <t xml:space="preserve">Ca3 Multiplier par un nombre à un chiffre et par 10, 100..., 20, 300... </t>
  </si>
  <si>
    <t xml:space="preserve">• Consolider les connaissances et capacités en calcul mental sur les nombres entiers. • Estimer mentalement un ordre de grandeur du résultat.• Effectuer un calcul posé : soustraction de deux nombres entiers. </t>
  </si>
  <si>
    <t xml:space="preserve">Ca2 Soustraire des nombres entiers </t>
  </si>
  <si>
    <t xml:space="preserve">• Consolider les connaissances et capacités en calcul mental sur les nombres entiers.• Estimer mentalement un ordre de grandeur du résultat.• Effectuer un calcul posé : addition de deux nombres entiers. </t>
  </si>
  <si>
    <t xml:space="preserve">Ca1 Additionner des nombres entiers </t>
  </si>
  <si>
    <t xml:space="preserve">Ca11 Multiplier un nombre décimal par un nombre entier et par 10, 100..., 20, 300... </t>
    <phoneticPr fontId="34" type="noConversion"/>
  </si>
  <si>
    <t xml:space="preserve">• Calculer sans poser l’opération.• Évaluer l’ordre de grandeur d’un résultat. • Vérifier une soustraction.• Poser l’opération. </t>
  </si>
  <si>
    <t xml:space="preserve">• Estimer mentalement un ordre de grandeur du résultat.• Consolider les connaissances et capacités en calcul mental sur les nombres entiers. </t>
  </si>
  <si>
    <t xml:space="preserve">N6 Arrondir un nombre entier </t>
  </si>
  <si>
    <t xml:space="preserve">• Comparer, encadrer et ranger des nombres entiers jusqu’au milliard. </t>
  </si>
  <si>
    <t xml:space="preserve">• Comparer, ranger et encadrer les nombres entiers. </t>
  </si>
  <si>
    <t xml:space="preserve">N5 Comparer, encadrer et ranger les grands nombres </t>
  </si>
  <si>
    <t xml:space="preserve">• Consolider les connaissances et capacités en calcul mental sur les nombres décimaux. • Estimer mentalement un ordre de grandeur du résultat.• Effectuer un calcul posé : addition de deux nombres décimaux. </t>
  </si>
  <si>
    <t xml:space="preserve">Ca9 Additionner des nombres décimaux </t>
  </si>
  <si>
    <t xml:space="preserve">• Décrire des solides.• Identifier des solides droits. </t>
  </si>
  <si>
    <t xml:space="preserve">• Reconnaître, décrire et nommer les solides droits : cube, pavé, cylindre, prisme. </t>
  </si>
  <si>
    <t xml:space="preserve">Gé13 Décrire et identifier des solides droits </t>
  </si>
  <si>
    <t xml:space="preserve">Ca8 Additionner des fractions de même dénominateur </t>
  </si>
  <si>
    <t>Révisions calcul</t>
    <phoneticPr fontId="34" type="noConversion"/>
  </si>
  <si>
    <t xml:space="preserve">• Évaluer le nombre de chiffres du quotient. • Trouver le quotient et le reste d’une division.• Poser l’opération. </t>
  </si>
  <si>
    <t xml:space="preserve">• Estimer mentalement un ordre de grandeur du résultat.• Effectuer un calcul posé : division euclidienne de deux nombres entiers. </t>
  </si>
  <si>
    <t xml:space="preserve">Ca7 Diviser par un diviseur à deux chiffres </t>
    <phoneticPr fontId="34" type="noConversion"/>
  </si>
  <si>
    <t xml:space="preserve">• Diviser par 10, 100, 1 000.• Évaluer le nombre de chiffres du quotient. • Trouver le quotient et le reste d’une division.• Poser l’opération. </t>
  </si>
  <si>
    <t>Révisions Calcul</t>
    <phoneticPr fontId="34" type="noConversion"/>
  </si>
  <si>
    <t>Manuel p</t>
    <phoneticPr fontId="34" type="noConversion"/>
  </si>
  <si>
    <t xml:space="preserve">écrire, nommer, comparer et utiliser les nombres entiers, les nombres décimaux (jusqu’au centième) et quelques fractions simples ; </t>
    <phoneticPr fontId="34" type="noConversion"/>
  </si>
  <si>
    <t xml:space="preserve">• Calculer sans poser l’opération.• Calculer un quotient décimal exact en posant l’opération.• Calculer un quotient décimal approché en posant l’opération.• Diviser par 10, 100, 1 000 sans poser l’opération. </t>
  </si>
  <si>
    <t xml:space="preserve">• Diviser un nombre décimal par 10, 100, 1 000.• Effectuer un calcul posé : division d’un nombre décimal par un nombre entier. </t>
  </si>
  <si>
    <t xml:space="preserve">• Calculer mentalement en utilisant les quatre opérations• Estimer un ordre de grandeur d’un résultat </t>
  </si>
  <si>
    <t xml:space="preserve">• Lire et écrire des fractions décimales.• Écrire une fraction sous forme de somme d’un entier et d’une fraction inférieure à 1. • Comparer et ranger des fractions décimales.• Construire des équivalences entre fractions décimales et fractions simples. </t>
  </si>
  <si>
    <t xml:space="preserve">• Consolider les connaissances et capacités en calcul mental sur les nombres entiers. • Effectuer le calcul posé de la division décimale de deux nombres entiers.• Résoudre des problèmes relevant de la division. </t>
  </si>
  <si>
    <t xml:space="preserve">Ca13 Calculer un quotient décimal </t>
  </si>
  <si>
    <t xml:space="preserve">• Calculer sans poser l’opération.• Évaluer l’ordre de grandeur d’un résultat. • Poser l’opération. </t>
  </si>
  <si>
    <t xml:space="preserve">• Calculer sans poser l’opération.• Multiplier par 10, 100..., 20, 300...• Évaluer l’ordre de grandeur d’un résultat. • Utiliser la décomposition.• Poser l’opération. </t>
  </si>
  <si>
    <t xml:space="preserve">• Calculer sans poser l’opération.• Multiplier par 10, 100..., 20, 300...• Évaluer l’ordre de grandeur d’un résultat. • Poser l’opération. </t>
  </si>
  <si>
    <t xml:space="preserve">• Consolider les connaissances et capacités en calcul mental sur les nombres décimaux. • Multiplier mentalement un nombre décimal par 10, 100, 1 000.• Estimer mentalement un ordre de grandeur du résultat.• Effectuer un calcul posé : multiplication d’un nombre décimal par un nombre entier. </t>
  </si>
  <si>
    <t xml:space="preserve">• Lire et écrire des fractions simples. • Représenter une fraction simple. </t>
  </si>
  <si>
    <t xml:space="preserve">C2 Passé, présent, futur </t>
  </si>
  <si>
    <t xml:space="preserve">Amener les élèves à maîtriser la notion de verbe. 
Faire acquérir le vocabulaire correspondant (radical, terminaison, infinitif, pronom) </t>
    <phoneticPr fontId="34" type="noConversion"/>
  </si>
  <si>
    <t xml:space="preserve">• Nommer les fractions simples et décimales en utilisant le vocabulaire : demi, tiers, quart, dixième, centième.• Utiliser ces fractions dans des cas simples de partage ou de codage de mesures de grandeurs.• Écrire une fraction sous forme de somme d’un entier et d’une fraction inférieure à 1. </t>
  </si>
  <si>
    <t xml:space="preserve">N7 Lire, écrire et représenter des fractions simples </t>
  </si>
  <si>
    <t xml:space="preserve">• Arrondir un nombre entier.• Estimer l’ordre de grandeur d’un résultat. </t>
  </si>
  <si>
    <t xml:space="preserve">écrire, nommer, comparer et utiliser les nombres entiers, les nombres décimaux (jusqu’au centième) et quelques fractions simples ; </t>
  </si>
  <si>
    <t xml:space="preserve">N14 Arrondir un nombre décimal </t>
  </si>
  <si>
    <t xml:space="preserve">• Comparer, encadrer et ranger des nombres décimaux jusqu’au 10 000e. </t>
  </si>
  <si>
    <t xml:space="preserve">• Lire et écrire des nombres entiers jusqu’au milliard.• Décomposer des nombres entiers jusqu’au milliard. </t>
  </si>
  <si>
    <t xml:space="preserve">• Connaître, savoir écrire et nommer les nombres entiers jusqu’au milliard. </t>
  </si>
  <si>
    <t xml:space="preserve">N4 Lire, écrire et décomposer les grands nombres </t>
  </si>
  <si>
    <t xml:space="preserve">• Comparer, encadrer et ranger des nombres entiers jusqu’au million. </t>
  </si>
  <si>
    <t xml:space="preserve">N3 Comparer, encadrer et ranger les nombres de 0 à 999 999 </t>
  </si>
  <si>
    <t xml:space="preserve">• Additionner des fractions de même dénominateur.• Additionner des fractions décimales. • Utiliser les équivalences entre fractions pour trouver un dénominateur commun. </t>
  </si>
  <si>
    <t xml:space="preserve">• Écrire une fraction sous forme de somme d’un nombre entier et d’une fraction inférieure à 1.• Ajouter deux fractions décimales ou deux fractions simples de même dénominateur. </t>
  </si>
  <si>
    <t xml:space="preserve">• Distinguer chiffre et nombre.• Utiliser les notions de chiffre et de nombre pour résoudre des problèmes </t>
  </si>
  <si>
    <t xml:space="preserve">• Connaître les nombres entiers.• Consolider les connaissances et capacités en calcul mental sur les nombres entiers. </t>
  </si>
  <si>
    <t xml:space="preserve">N1 Distinguer chiffre et nombre </t>
  </si>
  <si>
    <t>Objectifs de la leçon</t>
    <phoneticPr fontId="34" type="noConversion"/>
  </si>
  <si>
    <t>Programmes 2008</t>
    <phoneticPr fontId="34" type="noConversion"/>
  </si>
  <si>
    <t>Comment conjuguer les verbes au futur de l'indicatif ? 
Auto-dictée p 101</t>
    <phoneticPr fontId="34" type="noConversion"/>
  </si>
  <si>
    <t xml:space="preserve">C4 Le futur de l’indicatif </t>
  </si>
  <si>
    <t xml:space="preserve">. Amener les élèves à maîtriser la conjugaison des verbes des trois groupes au présent de l'indicatif. </t>
  </si>
  <si>
    <t xml:space="preserve">N12 Lire, écrire et décomposer les nombres décimaux </t>
  </si>
  <si>
    <t xml:space="preserve">• Placer une fraction décimale ou un nombre décimal sur une droite graduée. • Repérer une fraction décimale ou un nombre décimal sur une droite graduée. • Passer de la fraction décimale au nombre décimal. </t>
  </si>
  <si>
    <t xml:space="preserve">• Passer d’une écriture fractionnaire à une écriture à virgule et réciproquement.• Savoir repérer et placer des nombres décimaux sur une droite graduée. </t>
  </si>
  <si>
    <t xml:space="preserve">N11 Passer de la fraction décimale au nombre décimal </t>
  </si>
  <si>
    <t xml:space="preserve">Comprendre la notion d'antériorité relative d'un fait passé par rapport à un autre, d'un fait futur par rapport à un autre. </t>
  </si>
  <si>
    <t xml:space="preserve">Conjuguer les verbes, utiliser les temps à bon escient; utiliser ses connaissances pour réfléchir sur un texte, mieux le comprendre ou mieux l'écrire </t>
  </si>
  <si>
    <t xml:space="preserve">• Nommer une fraction décimale en utilisant le vocabulaire : dixième, centième, etc.• Écrire une fraction sous forme de somme d’un entier et d’une fraction inférieure à 1. </t>
  </si>
  <si>
    <t xml:space="preserve">N10 Connaître les fractions décimales </t>
  </si>
  <si>
    <t xml:space="preserve">• Décomposer des fractions.• Encadrer des fractions entre deux entiers consécutifs. </t>
  </si>
  <si>
    <t xml:space="preserve">• Consolider les connaissances et capacités en calcul mental sur les nombres décimaux.• Estimer mentalement un ordre de grandeur du résultat.• Effectuer un calcul posé : multiplication de deux nombres décimaux. </t>
  </si>
  <si>
    <t xml:space="preserve">Ca12 Multiplier des nombres décimaux entre eux </t>
  </si>
  <si>
    <t xml:space="preserve">• Comparer des fractions par rapport à l’unité.• Comparer des fractions entre elles. </t>
  </si>
  <si>
    <t xml:space="preserve">• Utiliser des fractions dans des cas simples de partage ou de codage de mesures de grandeurs.• Encadrer une fraction simple par deux entiers consécutifs. </t>
  </si>
  <si>
    <t xml:space="preserve">N8 Comparer des fractions </t>
  </si>
  <si>
    <t>Comment situer les actions dans le temps ?
Dictée à trous p 101</t>
    <phoneticPr fontId="34" type="noConversion"/>
  </si>
  <si>
    <t xml:space="preserve">. Conjuguer les verbes aux temps déjà étudiés (le passé simple). - Conjuguer des verbes non étudiés en appliquant les règles apprises </t>
  </si>
  <si>
    <t>Comment conjuguer les verbes au passé simple de l'indicatif ? 
Dictée préparée p 101</t>
    <phoneticPr fontId="34" type="noConversion"/>
  </si>
  <si>
    <t xml:space="preserve">C6 Le passé simple de l’indicatif </t>
  </si>
  <si>
    <t xml:space="preserve">Dans une phrase simple, identifier le verbe et le sujet Connaître le vocabulaire relatif à la compréhension des conjugaisons </t>
  </si>
  <si>
    <t xml:space="preserve">. Conjuguer les verbes, utiliser les temps à bon escient </t>
  </si>
  <si>
    <t>Qu'est-ce qu'un verbe ? 
Auto-dictée p 101</t>
    <phoneticPr fontId="34" type="noConversion"/>
  </si>
  <si>
    <t xml:space="preserve">C1 Le verbe </t>
  </si>
  <si>
    <t>Révisions Numération</t>
    <phoneticPr fontId="34" type="noConversion"/>
  </si>
  <si>
    <t xml:space="preserve">• Arrondir un nombre décimal.• Estimer l’ordre de grandeur d’un résultat. </t>
  </si>
  <si>
    <t xml:space="preserve">• Donner une valeur approchée à l’unité près, au dixième ou au centième près.• Estimer mentalement un ordre de grandeur du résultat. </t>
  </si>
  <si>
    <t>Comment former les participes présent et passé d'un verbe et savoir l'accorder ? 
Dictée à trous p 102</t>
    <phoneticPr fontId="34" type="noConversion"/>
  </si>
  <si>
    <t xml:space="preserve">C11 La formation et l’accord des participes présent et passé </t>
  </si>
  <si>
    <t xml:space="preserve">. Amener les élèves à maîtriser la conjugaison des verbes des trois groupes au présent de l'impératif. </t>
    <phoneticPr fontId="34" type="noConversion"/>
  </si>
  <si>
    <t xml:space="preserve">• Comparer, encadrer et ranger les nombres décimaux jusqu’au 10 000e. • Les repérer, les placer sur une droite graduée. </t>
  </si>
  <si>
    <t xml:space="preserve">N13 Comparer, encadrer et ranger les nombres décimaux </t>
  </si>
  <si>
    <t xml:space="preserve">• Lire et écrire des nombres décimaux. • Décomposer un nombre décimal. • Distinguer chiffre et nombre dans un nombre décimal. </t>
  </si>
  <si>
    <t xml:space="preserve">• Lire et écrire des nombres entiers jusqu’au million.• Décomposer des nombres entiers jusqu’au million. </t>
  </si>
  <si>
    <t xml:space="preserve">• Connaître, savoir écrire et nommer les nombres entiers. </t>
  </si>
  <si>
    <t xml:space="preserve">N2 Lire, écrire et décomposer les nombres de 0 à 999 999 </t>
  </si>
  <si>
    <t xml:space="preserve">. Amener les élèves à maîtriser la conjugaison des verbes des trois groupes au futur de l'indicatif. </t>
  </si>
  <si>
    <t xml:space="preserve">. Conjuguer les verbes aux temps déjà étudiés (le futur). - Conjuguer des verbes non étudiés en appliquant les règles apprises </t>
  </si>
  <si>
    <t xml:space="preserve">Connaître la distinction entre temps simple et temps composé, la règle de formation des temps composés (prog.CM1) </t>
  </si>
  <si>
    <t xml:space="preserve">Amener les élèves à écrire sans erreur le pluriel des noms et des adjectifs. </t>
  </si>
  <si>
    <t xml:space="preserve">Ecrire sans erreur le pluriel des noms et des adjectifs </t>
  </si>
  <si>
    <t xml:space="preserve">Comment former le pluriel des noms et des adjectifs ? </t>
  </si>
  <si>
    <t xml:space="preserve">. Conjuguer les verbes aux temps déjà étudiés (le présent). - Conjuguer des verbes non étudiés en appliquant les règles apprises </t>
  </si>
  <si>
    <t>Comment conjuguer les verbes au présent de l'indicatif ? 
Dictée préparée p 101</t>
    <phoneticPr fontId="34" type="noConversion"/>
  </si>
  <si>
    <t xml:space="preserve">C3 Le présent de l'indicatif </t>
  </si>
  <si>
    <t xml:space="preserve">. Amener les élèves à comprendre les notions d'action passée, présente et future. 
- Réviser la notion de temps du verbe et être capable de se situer sur l'axe du temps. 
- Renforcer la connaissance et l'emploi des principaux adverbes et des locutions adverbiales de temps. </t>
    <phoneticPr fontId="34" type="noConversion"/>
  </si>
  <si>
    <t xml:space="preserve">. Conjuguer les verbes, utiliser les temps à bon escient.- Utiliser ses connaissances pour réfléchir sur un texte, mieux le comprendre ou mieux l'écrire. </t>
  </si>
  <si>
    <t>Comment employer le présent de l'indicatif ? 
Auto-dictée p 102</t>
    <phoneticPr fontId="34" type="noConversion"/>
  </si>
  <si>
    <t xml:space="preserve">C13 L’emploi du présent de l’indicatif </t>
  </si>
  <si>
    <t xml:space="preserve">Amener les élèves à maîtriser l'emploi des temps du passé. </t>
  </si>
  <si>
    <t xml:space="preserve">Première approche de la valeur des temps verbaux et en particulier des temps passé. </t>
  </si>
  <si>
    <t>Comment conjuguer les verbes à d'autres temps composés ? 
Dictée à trous p 101</t>
    <phoneticPr fontId="34" type="noConversion"/>
  </si>
  <si>
    <t xml:space="preserve">C8 Les temps simples et les temps composés </t>
  </si>
  <si>
    <t xml:space="preserve">• Utiliser des fractions dans des cas simples de partage ou de codage de mesures de grandeurs.• Encadrer une fraction simple par deux entiers consécutifs.• Écrire une fraction sous forme de somme d’un entier et d’une fraction inférieure à 1. </t>
  </si>
  <si>
    <t xml:space="preserve">N9 Décomposer et encadrer des fractions </t>
  </si>
  <si>
    <t xml:space="preserve">C7 Le passé composé de l’indicatif </t>
  </si>
  <si>
    <t xml:space="preserve">. Amener les élèves à maîtriser la conjugaison des verbes des trois groupes au passé simple de l'indicatif. </t>
    <phoneticPr fontId="34" type="noConversion"/>
  </si>
  <si>
    <t xml:space="preserve">Dans quel cas écrit- on -té ou -tié à la fin des noms féminins ? </t>
  </si>
  <si>
    <t xml:space="preserve">O8 Les noms féminins terminés par - té ou -tié </t>
  </si>
  <si>
    <t xml:space="preserve">Amener les élèves à écrire sans erreur la syllabe finale des noms terminés par -ée. </t>
  </si>
  <si>
    <t xml:space="preserve">Ecrire correctement la syllabe finale des noms terminés par un -ée. </t>
  </si>
  <si>
    <t xml:space="preserve">Dans quel cas écrit- onun-ée àlafin des noms ? </t>
  </si>
  <si>
    <t xml:space="preserve">O7 Les noms féminins terminés par - ée </t>
  </si>
  <si>
    <t xml:space="preserve">. Amener les élèves à maîtriser la conjugaison des verbes des trois groupes à l'imparfait de l'indicatif. </t>
    <phoneticPr fontId="34" type="noConversion"/>
  </si>
  <si>
    <t xml:space="preserve">. Conjuguer les verbes aux temps déjà étudiés (l'imparfait). - Conjuguer des verbes non étudiés en appliquant les règles apprises </t>
  </si>
  <si>
    <t xml:space="preserve">. Conjuguer les verbes au participe présent et passé. - Connaître la règle de l'accord du participe passé dans les verbes construits avec être et avoir (cas du complément d'objet direct posé après le verbe.) </t>
  </si>
  <si>
    <t xml:space="preserve">Conjuguer les verbes, utiliser les temps à bon escient. </t>
  </si>
  <si>
    <t xml:space="preserve">Dans quel cas double-t-on la consonne au début de certains mots ? </t>
    <phoneticPr fontId="34" type="noConversion"/>
  </si>
  <si>
    <t xml:space="preserve">O5 Les noms qui commencent par -app, -aff, - eff, -off et - acc </t>
  </si>
  <si>
    <t xml:space="preserve">Amener les élèves à accorder correctement le verbe avec son sujet. </t>
  </si>
  <si>
    <t xml:space="preserve">Appliquer la règle de l'accord du verbe avec son sujet quelle que soit sa situation syntaxique. </t>
  </si>
  <si>
    <t xml:space="preserve">Comment accorder le verbe avec son sujet ? </t>
  </si>
  <si>
    <t xml:space="preserve">O4 L’accord sujet/verbe </t>
  </si>
  <si>
    <t xml:space="preserve">Amener les élèves à construire la notion d'accord dans le groupe nominal. </t>
  </si>
  <si>
    <t xml:space="preserve">• Connaître la valeur de chacun des chiffres de la partie décimale en fonction de sa position (jusqu’au 10 000e).• Produire des décompositions liées à une écriture à virgule. </t>
  </si>
  <si>
    <t>Comment conjuguer les verbes à l'imparfait de l'indicatif ? 
Dictée à trous p 101</t>
    <phoneticPr fontId="34" type="noConversion"/>
  </si>
  <si>
    <t xml:space="preserve">C5 L’imparfait de l’indicatif </t>
  </si>
  <si>
    <t xml:space="preserve">C9 Le présent du conditionnel </t>
  </si>
  <si>
    <t xml:space="preserve">. Amener les élèves à maitriser la construction des temps simples et des temps composés. </t>
  </si>
  <si>
    <t>Comment conjuguer les verbes au présent du conditionnel ? 
Dictée préparée p 101</t>
    <phoneticPr fontId="34" type="noConversion"/>
  </si>
  <si>
    <t xml:space="preserve">Amener les élèves à accorder correctement le verbe avec le pronom sujet qui interrogatif ou relatif. </t>
  </si>
  <si>
    <t xml:space="preserve">Appliquer la règle de l'accord du verbe avec son sujet y compris avec le sujet qui de 3ème personne. </t>
  </si>
  <si>
    <t xml:space="preserve">Maîtriser l'orthographe grammaticale </t>
  </si>
  <si>
    <t xml:space="preserve">Comment accorder le verbe avec le pronom sujet qui ? </t>
  </si>
  <si>
    <t xml:space="preserve">O13 L’accord du verbe avec le pronom sujet qui interrogatif ou relatif </t>
  </si>
  <si>
    <t xml:space="preserve">O2 Le pluriel des noms et des adjectifs </t>
  </si>
  <si>
    <t xml:space="preserve">Amener les élèves à savoir former le féminin des noms et des adjectifs. </t>
  </si>
  <si>
    <t xml:space="preserve">Utiliser sans erreur les marques du féminin des noms et des adjectifs (prog.CE2) </t>
  </si>
  <si>
    <t xml:space="preserve">Comment former le féminin des noms et des adjectifs ?
Dictée p 143 </t>
    <phoneticPr fontId="34" type="noConversion"/>
  </si>
  <si>
    <t xml:space="preserve">O1 Le féminin des noms et des adjectifs </t>
  </si>
  <si>
    <t xml:space="preserve">Amener les élèves à maîtriser l'emploi du présent de l'indicatif. </t>
  </si>
  <si>
    <t xml:space="preserve">Première approche de la valeur des temps verbaux. </t>
  </si>
  <si>
    <t xml:space="preserve">Dans quel cas écrire -ait, -er, ou - é à la fin des verbes ? </t>
  </si>
  <si>
    <t xml:space="preserve">O11 Les terminaisons verbales : -ais, - er, -é </t>
  </si>
  <si>
    <t xml:space="preserve">Amener les élèves à maîtriser les particularités orthographiques des verbes en -eler et -eter. </t>
  </si>
  <si>
    <t xml:space="preserve">Orthographier correctement les verbes étudiés aux temps étudiés, dont les verbes du premier groupe en -eler et -eter. </t>
  </si>
  <si>
    <t xml:space="preserve">Comment écrire les verbes en -eler et -eter ? </t>
  </si>
  <si>
    <t xml:space="preserve">O10 Les verbes en - eter et -eler </t>
  </si>
  <si>
    <t xml:space="preserve">Amener les élèves à maîtriser les particularités orthographiques des verbes en -yer. </t>
  </si>
  <si>
    <t xml:space="preserve">. Amener les élèves à maîtriser la conjugaison des verbes des trois groupes au passé composé de l'indicatif. </t>
  </si>
  <si>
    <t xml:space="preserve">. Connaître la règle de formation du passé composé (prog.CM1). - Conjuguer les verbes aux temps déjà étudiés (le passé composé). Conjuguer des verbes non étudiés en appliquant les règles apprises </t>
  </si>
  <si>
    <t>Comment conjuguer les verbes au passé composé de l'indicatif ? 
Auto-dictée p 101</t>
    <phoneticPr fontId="34" type="noConversion"/>
  </si>
  <si>
    <t xml:space="preserve">Amener les élèves à 
- utiliser un dictionnaire papier ou numérique afin d'automatiser les stratégies de recherche (connaissance de l'ordre alphabétique, utilisation des mots repères, repérage de la forme des mots). 
- Faire acquérir le vocabulaire nouveau correspondant (bouton, numérique). </t>
    <phoneticPr fontId="34" type="noConversion"/>
  </si>
  <si>
    <t xml:space="preserve">Savoir utiliser le dictionnaire papier ou numérique pour rechercher le sens d'un mot. </t>
  </si>
  <si>
    <t xml:space="preserve">Amener les élèves à écrire sans erreur le -e muet à la fin des noms qui se terminent par une voyelle. </t>
  </si>
  <si>
    <t xml:space="preserve">Ecrire correctement la syllabe finale des noms terminés par un -e muet. </t>
  </si>
  <si>
    <t xml:space="preserve">Dans quel cas écrit- on un -e muet à la fin des noms après une voyelle ? </t>
  </si>
  <si>
    <t xml:space="preserve">O6 Les noms féminins terminés par un -e muet </t>
  </si>
  <si>
    <t xml:space="preserve">Amener les élèves à écrire sans erreur les mots commençant par ac- , af-, ap-, ef- et of- </t>
  </si>
  <si>
    <t xml:space="preserve">Ecrire correctement (doublement de la consonne) le début des mots commençant par ac-, af-, ap-, ef- et of- </t>
  </si>
  <si>
    <t xml:space="preserve">Amener les élèves à maîtriser la polysémie en construisant les notions de sens propre et sens figuré pour pouvoir les distinguer. 
- Faire acquérir le vocabulaire correspondant (sens propre, sens figuré, contexte) </t>
    <phoneticPr fontId="34" type="noConversion"/>
  </si>
  <si>
    <t xml:space="preserve">. Identifier l'utilisation d'un mot ou d'une expression au sens figuré. 
- Vérifier son sens dans le dictionnaire (prog.CM1) </t>
    <phoneticPr fontId="34" type="noConversion"/>
  </si>
  <si>
    <t xml:space="preserve">. Comprendre des mots nouveaux et les utiliser à bon escient. 
- Savoir utiliser un dictionnaire. </t>
    <phoneticPr fontId="34" type="noConversion"/>
  </si>
  <si>
    <t xml:space="preserve">Comment identifier le sens figuré d'un mot ou d'une expression ? </t>
  </si>
  <si>
    <t xml:space="preserve">. Conjuguer les verbes aux temps déjà étudiés (le présent de l'impératif).- Conjuguer des verbes non étudiés en appliquant les règles apprises </t>
  </si>
  <si>
    <t>Comment conjuguer les verbes au présent de l'impératif ? 
Auto-dictée p 102</t>
    <phoneticPr fontId="34" type="noConversion"/>
  </si>
  <si>
    <t xml:space="preserve">C10 Le présent de l’impératif </t>
  </si>
  <si>
    <t xml:space="preserve">. Amener les élèves à maîtriser la conjugaison des verbes des trois groupes au présent du conditionnel. </t>
    <phoneticPr fontId="34" type="noConversion"/>
  </si>
  <si>
    <t xml:space="preserve">Conjuguer les verbes au présent du conditionnel </t>
  </si>
  <si>
    <t xml:space="preserve">Amener les élèves à :
- maîtriser l'emploi des synonymes en prenant appui sur le contexte ou en s'aidant du dictionnaire et en s'adaptant au niveau de langue;
- repérer l'utilisation de la synonymie dans les textes: suppression des répétitions, reprises anaphoriques nuances;
- faire acquérir le vocabulaire correspondant (synonyme, niveau de langage, contexte) </t>
    <phoneticPr fontId="34" type="noConversion"/>
  </si>
  <si>
    <t xml:space="preserve">Amener les élèves à réfléchir à différentes stratégies pour savoir écrire sans erreur les homophones grammaticaux. </t>
  </si>
  <si>
    <t xml:space="preserve">Ecrire sans erreur les homophones grammaticaux. </t>
  </si>
  <si>
    <t xml:space="preserve">Comment écrire les mots qui se prononcent de la même manière ? </t>
  </si>
  <si>
    <t xml:space="preserve">O12 Les homophones grammaticaux </t>
  </si>
  <si>
    <t xml:space="preserve">Amener les élèves à écrire sans erreur -ait, -er, ou -é à la fin des verbes. </t>
  </si>
  <si>
    <t xml:space="preserve">Distinguer par le sens les formes verbales homophones de l'imparfait et du passé composé.- Ecrire sans erreur les infinitifs des verbes du premier groupe après préposition (prog.CM1) </t>
  </si>
  <si>
    <t xml:space="preserve">Distinguer les différents sens d'un verbe selon sa construction. </t>
  </si>
  <si>
    <t xml:space="preserve">. Comprendre des mots nouveaux et les utiliser à bon escient. 
- Savoir utiliser un dictionnaire </t>
    <phoneticPr fontId="34" type="noConversion"/>
  </si>
  <si>
    <t xml:space="preserve">Comment construire et comprendre de nouveaux mots: les préfixes ? </t>
  </si>
  <si>
    <t xml:space="preserve">V8 : Les préfixes </t>
    <phoneticPr fontId="34" type="noConversion"/>
  </si>
  <si>
    <t xml:space="preserve">Amener les élèves à maîtriser la notion de famille de mots.
- Faire acquérir le vocabulaire correspondant (formation d'un mot, radical, suffixe, préfixe, mots composé). </t>
    <phoneticPr fontId="34" type="noConversion"/>
  </si>
  <si>
    <t>Comment écrire des récits en employant le passé simple et l'imparfait ? 
Dictée préparée p 102</t>
    <phoneticPr fontId="34" type="noConversion"/>
  </si>
  <si>
    <t xml:space="preserve">C12 Les temps du récit </t>
  </si>
  <si>
    <t xml:space="preserve">Amener les élèves à maîtriser :
- les conjugaisons des participes présents et passés;
- la règle de l'accord du participe passé. </t>
    <phoneticPr fontId="34" type="noConversion"/>
  </si>
  <si>
    <t xml:space="preserve">Amener les élèves à écrire sans erreur la syllabe finale des noms terminés par -té ou -tié. </t>
  </si>
  <si>
    <t xml:space="preserve">Ecrire correctement la syllabe finale des noms terminés par un -té ou -tié. </t>
  </si>
  <si>
    <t xml:space="preserve">. Utiliser la construction d'un mot inconnu pour le comprendre (Prog.CM1)
- Connaître et utiliser oralement le vocabulaire concernant la construction des mots (radical, préfixe, suffixe, famille... Prog.CM1)
- Regrouper des mots selon le sens de leur suffixe. </t>
    <phoneticPr fontId="34" type="noConversion"/>
  </si>
  <si>
    <t xml:space="preserve">. Comprendre des mots nouveaux et les utiliser à bon escient.
- Savoir utiliser un dictionnaire. </t>
    <phoneticPr fontId="34" type="noConversion"/>
  </si>
  <si>
    <t xml:space="preserve">Savoir utiliser un dictionnaire </t>
  </si>
  <si>
    <t xml:space="preserve">Comment utiliser un dictionnaire papier ou numérique ? </t>
  </si>
  <si>
    <t xml:space="preserve">V2 Utiliser un dictionnaire papier numérique </t>
  </si>
  <si>
    <t xml:space="preserve">Amener les élèves à 
- lire et à comprendre un article du dictionnaire.
- Faire acquérir le vocabulaire correspondant (abréviation, article, définition, exemple) </t>
    <phoneticPr fontId="34" type="noConversion"/>
  </si>
  <si>
    <t xml:space="preserve">Utiliser avec aisance un dictionnaire </t>
  </si>
  <si>
    <t xml:space="preserve">Comment distinguer les différents sens d'un verbe selon sa construction ? </t>
  </si>
  <si>
    <t xml:space="preserve">V5 : Les différents sens d’un verbe selon sa construction </t>
    <phoneticPr fontId="34" type="noConversion"/>
  </si>
  <si>
    <t xml:space="preserve">Définir un mot connu en utilisant un terme générique adéquat et en y ajoutant les précisions spécifiques à l'objet défini. </t>
  </si>
  <si>
    <t>. comprendre comment des mots nouveaux et les utiliser à bon escient. 
- Savoir utiliser un dictionnaire</t>
    <phoneticPr fontId="34" type="noConversion"/>
  </si>
  <si>
    <t xml:space="preserve">Comment reconnaître et utiliser un mot générique ? </t>
  </si>
  <si>
    <t xml:space="preserve">V11 : Les mots génériques </t>
    <phoneticPr fontId="34" type="noConversion"/>
  </si>
  <si>
    <t xml:space="preserve">V4 : Le sens propre et le sens figuré </t>
    <phoneticPr fontId="34" type="noConversion"/>
  </si>
  <si>
    <t xml:space="preserve">Amener les élèves à identifier le sens des mots en utilisant le contexte ou le dictionnaire. </t>
    <phoneticPr fontId="34" type="noConversion"/>
  </si>
  <si>
    <t xml:space="preserve">Accorder sans erreur le déterminant et le nom, le nom et l'adjectif (prog.CE2) </t>
  </si>
  <si>
    <t xml:space="preserve">Comment faire les accords dans le groupe nominal ? </t>
    <phoneticPr fontId="34" type="noConversion"/>
  </si>
  <si>
    <t xml:space="preserve">O3 Les accords dans le groupe nominal </t>
  </si>
  <si>
    <t>Comment lire un article de dictionnaire ? 
Dictée p 182
Homophones grammaticaux p 184</t>
    <phoneticPr fontId="34" type="noConversion"/>
  </si>
  <si>
    <t xml:space="preserve">V1 Savoir lire un article de dictionnaire </t>
  </si>
  <si>
    <t>Objectifs d'apprentissage</t>
    <phoneticPr fontId="34" type="noConversion"/>
  </si>
  <si>
    <t>Programmes</t>
    <phoneticPr fontId="34" type="noConversion"/>
  </si>
  <si>
    <t>Socle Palier 2</t>
    <phoneticPr fontId="34" type="noConversion"/>
  </si>
  <si>
    <t>Séances</t>
    <phoneticPr fontId="34" type="noConversion"/>
  </si>
  <si>
    <t>Séquences</t>
    <phoneticPr fontId="34" type="noConversion"/>
  </si>
  <si>
    <t>Socle Palier 2</t>
    <phoneticPr fontId="34" type="noConversion"/>
  </si>
  <si>
    <t>Séances</t>
    <phoneticPr fontId="34" type="noConversion"/>
  </si>
  <si>
    <t>Séquences</t>
    <phoneticPr fontId="34" type="noConversion"/>
  </si>
  <si>
    <t>S37</t>
  </si>
  <si>
    <t xml:space="preserve">. Utiliser des synonymes dans les activités d'expression orale et écrite (prog.CE2). 
- Utiliser le dictionnaire pour vérifier le sens d'un mot (prog.CM1) </t>
    <phoneticPr fontId="34" type="noConversion"/>
  </si>
  <si>
    <t xml:space="preserve">. Comprendre des mots nouveaux et les utiliser à bon escient. 
- Maîtriser quelques relations de sens entre les mots. </t>
    <phoneticPr fontId="34" type="noConversion"/>
  </si>
  <si>
    <t xml:space="preserve">Comment trouver un mot de sens proche ? </t>
  </si>
  <si>
    <t xml:space="preserve">V6 : Les synonymes </t>
    <phoneticPr fontId="34" type="noConversion"/>
  </si>
  <si>
    <t xml:space="preserve">Amener les élèves à distinguer les 
différents sens d'un verbe selon sa construction (ex: jouer, jouer quelque chose, jouer à, jouer de, jouer sur).
- Montrer que les constructions verbales sont porteuses de sens; le rôle des compléments dans la polysémie. 
</t>
    <phoneticPr fontId="34" type="noConversion"/>
  </si>
  <si>
    <t xml:space="preserve">. Connaître et utiliser oralement le vocabulaire concernant la construction des mots (radical, préfixe, suffixe, famille... Prog.CM1) 
- Pour un mot donné, fournir un ou plusieurs mots de la même famille en vérifiant qu'il(s) existe(nt). </t>
    <phoneticPr fontId="34" type="noConversion"/>
  </si>
  <si>
    <t xml:space="preserve">. Comprendre des mots nouveaux et les utiliser à bon escient.
- Savoir utiliser un dictionnaire.
- Maîtriser quelques relations concernant la forme et le sens des mots. </t>
    <phoneticPr fontId="34" type="noConversion"/>
  </si>
  <si>
    <t xml:space="preserve">Comment reconnaître et trouver les mots d'une même famille ? </t>
  </si>
  <si>
    <t xml:space="preserve">V7 Les familles de mots </t>
    <phoneticPr fontId="34" type="noConversion"/>
  </si>
  <si>
    <t xml:space="preserve">Orthographier correctement les verbes étudiés aux temps étudiés, dont les verbes du premier groupe en -yer </t>
  </si>
  <si>
    <t xml:space="preserve">Comment écrire les verbes en -yer ? </t>
  </si>
  <si>
    <t xml:space="preserve">O9 Les verbes en - yer </t>
  </si>
  <si>
    <t xml:space="preserve">Comprendre des mots nouveaux et les utiliser à bon escient. 
- Savoir utiliser un dictionnaire. 
- Maîtriser quelques relations concernant la forme et le sens des mots. </t>
    <phoneticPr fontId="34" type="noConversion"/>
  </si>
  <si>
    <t xml:space="preserve">Quel sens donner à un mot ? </t>
  </si>
  <si>
    <t xml:space="preserve">V3 : Les différents sens d’un mot : polysémie et contexte </t>
    <phoneticPr fontId="34" type="noConversion"/>
  </si>
  <si>
    <t>Comment enrichir le nom ? 
Dictée p 59</t>
    <phoneticPr fontId="34" type="noConversion"/>
  </si>
  <si>
    <t xml:space="preserve">G2 Les expansions du nom </t>
    <phoneticPr fontId="34" type="noConversion"/>
  </si>
  <si>
    <t xml:space="preserve">Amener les élèves à comprendre les deux modes de catégorisation grammaticale des mots </t>
  </si>
  <si>
    <t xml:space="preserve">Distinguer les mots selon leur nature et leur fonction </t>
  </si>
  <si>
    <t xml:space="preserve">G7 : Les compléments circonstanciels </t>
    <phoneticPr fontId="34" type="noConversion"/>
  </si>
  <si>
    <t xml:space="preserve">Comment construire et comprendre de nouveaux mots: les suffixes ? </t>
  </si>
  <si>
    <t xml:space="preserve">V9 Les suffixes </t>
    <phoneticPr fontId="34" type="noConversion"/>
  </si>
  <si>
    <t xml:space="preserve">Amener les élèves à : 
- maîtriser la notion de préfixe.
- Faire acquérir le vocabulaire correspondant (radical, préfixe). </t>
    <phoneticPr fontId="34" type="noConversion"/>
  </si>
  <si>
    <t xml:space="preserve">. Utiliser la construction d'un mot inconnu pour le comprendre (Prog.CM1)
- Connaître et utiliser oralement le vocabulaire concernant la construction des mots (radical, préfixe, suffixe, famille... Prog.CM1)
- Regrouper des mots selon le sens de leur préfixe. </t>
    <phoneticPr fontId="34" type="noConversion"/>
  </si>
  <si>
    <t xml:space="preserve">.Comprendre des mots nouveaux et les utiliser à bon escient.
- Savoir utiliser un dictionnaire. </t>
    <phoneticPr fontId="34" type="noConversion"/>
  </si>
  <si>
    <t xml:space="preserve">G5 : Les différents compléments du verbe </t>
    <phoneticPr fontId="34" type="noConversion"/>
  </si>
  <si>
    <t xml:space="preserve">Amener les élèves à maîtriser la notion de contraire.
- Faire acquérir le vocabulaire correspondant (contraire). </t>
    <phoneticPr fontId="34" type="noConversion"/>
  </si>
  <si>
    <t xml:space="preserve">. Se servir des codes utilisés dans les articles de dictionnaire (Prog.CM1)
- Utiliser des mots de sens contraire dans les activités d'expression orale et écrite (Prog.CE2) </t>
    <phoneticPr fontId="34" type="noConversion"/>
  </si>
  <si>
    <t xml:space="preserve">. Utiliser le contexte pour comprendre un mot inconnu. 
- Vérifier son sens dans le dictionnaire (prog.CM1) </t>
    <phoneticPr fontId="34" type="noConversion"/>
  </si>
  <si>
    <t xml:space="preserve">. Comprendre des mots nouveaux et les utiliser à bon escient.
- Savoir utiliser un dictionnaire.
- Maîtriser quelques relations de sens entre les mots. </t>
    <phoneticPr fontId="34" type="noConversion"/>
  </si>
  <si>
    <t xml:space="preserve">Comment trouver le contraire d'un mot ? </t>
  </si>
  <si>
    <t xml:space="preserve">V10 : Les contraires </t>
    <phoneticPr fontId="34" type="noConversion"/>
  </si>
  <si>
    <t xml:space="preserve">. Distinguer les mots selon leur nature 
. Identifier les fonctions dans la phrase </t>
    <phoneticPr fontId="34" type="noConversion"/>
  </si>
  <si>
    <t xml:space="preserve">Comment distinguer la nature et la fonction des mots ?
Dictée p 59 </t>
    <phoneticPr fontId="34" type="noConversion"/>
  </si>
  <si>
    <t xml:space="preserve">G1 : La nature et la fonction des mots </t>
    <phoneticPr fontId="34" type="noConversion"/>
  </si>
  <si>
    <t>S1</t>
  </si>
  <si>
    <t>Objectifs d'apprentissage</t>
    <phoneticPr fontId="34" type="noConversion"/>
  </si>
  <si>
    <t>Programmes</t>
    <phoneticPr fontId="34" type="noConversion"/>
  </si>
  <si>
    <t xml:space="preserve">Amener les élèves à repérer et à employer les différentes formes des pronoms personnels. </t>
  </si>
  <si>
    <t xml:space="preserve">Distinguer selon leur nature les mots des classes déjà connues: les pronoms personnels. </t>
  </si>
  <si>
    <t xml:space="preserve">Les pronoms personnels: pour quoi faire ? </t>
  </si>
  <si>
    <t xml:space="preserve">G9 : Les pronoms personnels </t>
    <phoneticPr fontId="34" type="noConversion"/>
  </si>
  <si>
    <t xml:space="preserve">Amener les élèves à reconnaître les caractéristiques de l'attribut du sujet et à l'identifier dans la phrase. </t>
  </si>
  <si>
    <t xml:space="preserve">Reconnaître l'attribut du sujet (réactivation du prog.CM1) </t>
  </si>
  <si>
    <t xml:space="preserve">Amener les élèves à une première approche des niveaux de langue.
- Faire acquérir le vocabulaire correspondant (langage soutenu, courant, familier, niveau de langage) </t>
    <phoneticPr fontId="34" type="noConversion"/>
  </si>
  <si>
    <t xml:space="preserve">Commencer à identifier les différents niveaux de langue (Prog.CM1) </t>
  </si>
  <si>
    <t>.  Prendre la parole en respectant le niveau de la langue adapté. 
- Savoir utiliser un dictionnaire</t>
    <phoneticPr fontId="34" type="noConversion"/>
  </si>
  <si>
    <t xml:space="preserve">Peut-on s'exprimer de la même manière dans toutes les situations ? </t>
  </si>
  <si>
    <t xml:space="preserve">V12 : Les niveaux de langage </t>
    <phoneticPr fontId="34" type="noConversion"/>
  </si>
  <si>
    <t xml:space="preserve">Amener les élèves à maîtriser la notion de mot générique.
- Faire acquérir le vocabulaire correspondant (mot générique, catégorie). </t>
    <phoneticPr fontId="34" type="noConversion"/>
  </si>
  <si>
    <t xml:space="preserve">. Amener les élèves à repérer les différentes formes des articles.
- Distinguer article défini et article indéfini.
- Ne pas confondre les articles définis et indéfinis.
- Employer à bon escient les articles définis et indéfinis.
- Respecter l'accord de l'article. 
</t>
    <phoneticPr fontId="34" type="noConversion"/>
  </si>
  <si>
    <t xml:space="preserve">G12 : La phrase exclamative </t>
    <phoneticPr fontId="34" type="noConversion"/>
  </si>
  <si>
    <t xml:space="preserve"> - Connaître la distinction entre article défini et article indéfini et en comprendre le sens
-  Reconnaître la forme élidée et les formes contractées de l'article défini. </t>
    <phoneticPr fontId="34" type="noConversion"/>
  </si>
  <si>
    <t xml:space="preserve">Les articles définis et indéfinis: pour quoi faire ? 
Dictée p 59 </t>
    <phoneticPr fontId="34" type="noConversion"/>
  </si>
  <si>
    <t>Comprendre la notion de groupe nominal:
- L'adjectif qualificatif épithète,
- le complément de nom,
- la proposition relative comme enrichissement du nom.</t>
    <phoneticPr fontId="34" type="noConversion"/>
  </si>
  <si>
    <t xml:space="preserve">. Identifier les mots selon leur nature et leur fonction </t>
  </si>
  <si>
    <t xml:space="preserve">G13 : La phrase simple et la phrase complexe </t>
    <phoneticPr fontId="34" type="noConversion"/>
  </si>
  <si>
    <t xml:space="preserve">Amener les élèves à :
- Identifier les degrés d'intensité des adjectifs et des adverbes.
- Distinguer et utiliser le comparatif et superlatif. 
</t>
    <phoneticPr fontId="34" type="noConversion"/>
  </si>
  <si>
    <t xml:space="preserve">Reconnaître et utiliser les degrés de l'adjectif et de l'adverbe (comparatif, superlatif) </t>
  </si>
  <si>
    <t xml:space="preserve">. Distinguer les mots selon leur nature </t>
  </si>
  <si>
    <t xml:space="preserve">G3 : Les articles définis et indéfinis </t>
    <phoneticPr fontId="34" type="noConversion"/>
  </si>
  <si>
    <t>. Amener les élèves à identifier les expansions du nom
- Repérer les digfférences de nature et de fonction.</t>
    <phoneticPr fontId="34" type="noConversion"/>
  </si>
  <si>
    <t>13h30</t>
    <phoneticPr fontId="0" type="noConversion"/>
  </si>
  <si>
    <t xml:space="preserve">Amener les élèves à identifier et à produire des propositions relatives. </t>
  </si>
  <si>
    <t>. Amener les élèves à distinguer les compléments d'objet.</t>
    <phoneticPr fontId="34" type="noConversion"/>
  </si>
  <si>
    <t xml:space="preserve">Reconnaitre les compléments d'objet direct, indirect (prog.CE2) et second (prog.CM1) </t>
  </si>
  <si>
    <t xml:space="preserve">Comment distinguer les différents compléments d'objet ? 
Dictée p 59 </t>
    <phoneticPr fontId="34" type="noConversion"/>
  </si>
  <si>
    <t xml:space="preserve">G6 : Les compléments d'objet </t>
    <phoneticPr fontId="34" type="noConversion"/>
  </si>
  <si>
    <t xml:space="preserve">. Amener les élèves à différencier les compléments du verbe </t>
    <phoneticPr fontId="34" type="noConversion"/>
  </si>
  <si>
    <t xml:space="preserve">Comprendre la distinction entre compléments essentiels (complément d'objet) et compléments circonstanciels (manipulations) </t>
  </si>
  <si>
    <t xml:space="preserve">Comment distinguer les compléments d'objet et les compléments circonstanciels ? 
Dictée p 59 </t>
    <phoneticPr fontId="34" type="noConversion"/>
  </si>
  <si>
    <t xml:space="preserve">G11 : Les variations en degré des adjectifs qualificatifs et des adverbes </t>
    <phoneticPr fontId="34" type="noConversion"/>
  </si>
  <si>
    <t xml:space="preserve">Reconnaître la proposition relative (seulement la relative complément du nom) </t>
  </si>
  <si>
    <t xml:space="preserve">Amener les élèves à:
- Identifier et distinguer les différents pronoms.
- Employer les pronoms démonstratifs, possessifs et interrogatifs pour éviter la répétition des GN.
- Repérer que certains pronoms varient en genre et en nombre avec les GN qu'ils remplacent
</t>
    <phoneticPr fontId="34" type="noConversion"/>
  </si>
  <si>
    <t xml:space="preserve">Amener les élèves à maîtriser la notion de suffixe.
- Faire acquérir le vocabulaire correspondant (radical, suffixe). </t>
    <phoneticPr fontId="34" type="noConversion"/>
  </si>
  <si>
    <t xml:space="preserve">G10 : Les pronoms possessifs, interrogatifs et démonstratifs </t>
    <phoneticPr fontId="34" type="noConversion"/>
  </si>
  <si>
    <t xml:space="preserve">Amener les élèves à :
- Identifier et s'approprier les diverses constructions possibles des phrases exclamatives.
- Réaliser des transformations d'un type à l'autre.
- Distinguer les phrases exclamatives des phrases injonctives. </t>
    <phoneticPr fontId="34" type="noConversion"/>
  </si>
  <si>
    <t xml:space="preserve">Construire correctement des phrases exclamatives </t>
  </si>
  <si>
    <t xml:space="preserve">Comment construire les phrases exclamatives ? </t>
    <phoneticPr fontId="34" type="noConversion"/>
  </si>
  <si>
    <t>Le pélican</t>
    <phoneticPr fontId="0" type="noConversion"/>
  </si>
  <si>
    <t xml:space="preserve">Comment modifier le sens des adjectifs qualificatifs et des adverbes ? </t>
  </si>
  <si>
    <t>Trois microbes</t>
    <phoneticPr fontId="0" type="noConversion"/>
  </si>
  <si>
    <t xml:space="preserve">Utiliser ses connaissances pour réfléchir sur un texte, mieux le comprendre </t>
  </si>
  <si>
    <t xml:space="preserve">Comment reconnaître, construire et utiliser la proposition relative ? </t>
  </si>
  <si>
    <t xml:space="preserve">G15 : La proposition relative </t>
    <phoneticPr fontId="34" type="noConversion"/>
  </si>
  <si>
    <t xml:space="preserve">. Amener les élèves à automatiser le repérage du sujet dans toutes les phrases. </t>
    <phoneticPr fontId="34" type="noConversion"/>
  </si>
  <si>
    <t xml:space="preserve">Identifier le verbe et le sujet </t>
  </si>
  <si>
    <t xml:space="preserve">. Identifier les fonctions des mots dans les phrases </t>
  </si>
  <si>
    <t xml:space="preserve">Comment reconnaître le sujet dans toutes les phrases ? 
Dictée p 59 </t>
    <phoneticPr fontId="34" type="noConversion"/>
  </si>
  <si>
    <t xml:space="preserve">G4 Le sujet </t>
  </si>
  <si>
    <t>Amener les élèves à :
- Différencier la phrase simple et la phrase complexe. 
- Reconnaître la structure de la phrase complexe en identifiant le nombre de propositions.</t>
    <phoneticPr fontId="34" type="noConversion"/>
  </si>
  <si>
    <t xml:space="preserve">Comprendre la distinction entre phrase simple et phrase complexe </t>
  </si>
  <si>
    <t xml:space="preserve">Distinguer selon leur nature les mots des classes déjà connues, ainsi que les pronoms possessifs, démonstratifs et interrogatifs. </t>
  </si>
  <si>
    <t xml:space="preserve">Les pronoms démonstratifs, possessifs et interrogatifs : pour quoi faire ? </t>
  </si>
  <si>
    <t xml:space="preserve">. Identifier les fonctions des mots dans la phrase </t>
  </si>
  <si>
    <t xml:space="preserve">Comment reconnaître l'attribut du sujet ? 
Dictée p 59 </t>
    <phoneticPr fontId="34" type="noConversion"/>
  </si>
  <si>
    <t xml:space="preserve">G8 L'attribut du sujet </t>
  </si>
  <si>
    <t xml:space="preserve">. Amener les élèves à reconnaître les caractéristiques de l'attribut du sujet et à l'identifier dans la phrase. </t>
    <phoneticPr fontId="34" type="noConversion"/>
  </si>
  <si>
    <t xml:space="preserve">Reconnaître les compléments circonstanciels (prog.CM1) </t>
  </si>
  <si>
    <t xml:space="preserve">Comment distinguer les différents compléments circonstanciels ? 
Dictée p 59 </t>
    <phoneticPr fontId="34" type="noConversion"/>
  </si>
  <si>
    <t xml:space="preserve">Comment distinguer les phrases simples et les phrases complexes ? </t>
  </si>
  <si>
    <t>Compréhension de texte - Questions  de lecture</t>
    <phoneticPr fontId="0" type="noConversion"/>
  </si>
  <si>
    <r>
      <t>14h15-1</t>
    </r>
    <r>
      <rPr>
        <sz val="7"/>
        <color indexed="8"/>
        <rFont val="Calibri"/>
        <family val="2"/>
      </rPr>
      <t>4</t>
    </r>
    <r>
      <rPr>
        <sz val="7"/>
        <color indexed="8"/>
        <rFont val="Calibri"/>
        <family val="2"/>
      </rPr>
      <t>h</t>
    </r>
    <r>
      <rPr>
        <sz val="7"/>
        <color indexed="8"/>
        <rFont val="Calibri"/>
        <family val="2"/>
      </rPr>
      <t>45</t>
    </r>
    <phoneticPr fontId="34" type="noConversion"/>
  </si>
  <si>
    <t>Compréhension de texte - Questions  de lecture</t>
    <phoneticPr fontId="0" type="noConversion"/>
  </si>
  <si>
    <t>Compréhension de texte - Questions  de lecture</t>
    <phoneticPr fontId="0" type="noConversion"/>
  </si>
  <si>
    <t>Ponctuation, Maurice Carême / La cigale et la fourmi répétition</t>
    <phoneticPr fontId="0" type="noConversion"/>
  </si>
  <si>
    <t>P3</t>
    <phoneticPr fontId="0" type="noConversion"/>
  </si>
  <si>
    <t>S1</t>
    <phoneticPr fontId="0" type="noConversion"/>
  </si>
  <si>
    <t>P1</t>
    <phoneticPr fontId="0" type="noConversion"/>
  </si>
  <si>
    <t>P1</t>
    <phoneticPr fontId="0" type="noConversion"/>
  </si>
  <si>
    <t>Automne</t>
    <phoneticPr fontId="0" type="noConversion"/>
  </si>
  <si>
    <t>P1</t>
    <phoneticPr fontId="0" type="noConversion"/>
  </si>
  <si>
    <t>P3</t>
    <phoneticPr fontId="0" type="noConversion"/>
  </si>
  <si>
    <t>P5</t>
    <phoneticPr fontId="0" type="noConversion"/>
  </si>
  <si>
    <t>P5</t>
    <phoneticPr fontId="0" type="noConversion"/>
  </si>
  <si>
    <t>Compréhension de texte - Questions  de lecture</t>
    <phoneticPr fontId="0" type="noConversion"/>
  </si>
  <si>
    <t>P2</t>
    <phoneticPr fontId="0" type="noConversion"/>
  </si>
  <si>
    <t>Compréhension de texte - Questions  de lecture</t>
    <phoneticPr fontId="0" type="noConversion"/>
  </si>
  <si>
    <t>P5</t>
    <phoneticPr fontId="0" type="noConversion"/>
  </si>
  <si>
    <t>P5</t>
    <phoneticPr fontId="0" type="noConversion"/>
  </si>
  <si>
    <t>P5</t>
    <phoneticPr fontId="0" type="noConversion"/>
  </si>
  <si>
    <t>P5</t>
    <phoneticPr fontId="0" type="noConversion"/>
  </si>
  <si>
    <t>Compréhension de texte - Questions  de lecture</t>
    <phoneticPr fontId="0" type="noConversion"/>
  </si>
  <si>
    <t>P3</t>
    <phoneticPr fontId="0" type="noConversion"/>
  </si>
  <si>
    <t>Le cancre de Jacques Prévert</t>
    <phoneticPr fontId="0" type="noConversion"/>
  </si>
  <si>
    <t>P2</t>
    <phoneticPr fontId="0" type="noConversion"/>
  </si>
  <si>
    <t>P3</t>
    <phoneticPr fontId="0" type="noConversion"/>
  </si>
  <si>
    <t>Automne</t>
    <phoneticPr fontId="0" type="noConversion"/>
  </si>
  <si>
    <t>P4</t>
    <phoneticPr fontId="0" type="noConversion"/>
  </si>
  <si>
    <t>P4</t>
    <phoneticPr fontId="0" type="noConversion"/>
  </si>
  <si>
    <t>Compréhension de texte - Questions  de lecture</t>
    <phoneticPr fontId="0" type="noConversion"/>
  </si>
  <si>
    <t>P5</t>
    <phoneticPr fontId="0" type="noConversion"/>
  </si>
  <si>
    <t>P2</t>
    <phoneticPr fontId="0" type="noConversion"/>
  </si>
  <si>
    <t>Compréhension de texte - Questions  de lecture</t>
    <phoneticPr fontId="0" type="noConversion"/>
  </si>
  <si>
    <t>Compréhension de texte - Questions  de lecture</t>
    <phoneticPr fontId="0" type="noConversion"/>
  </si>
  <si>
    <t>P5</t>
    <phoneticPr fontId="0" type="noConversion"/>
  </si>
  <si>
    <t>P3</t>
    <phoneticPr fontId="0" type="noConversion"/>
  </si>
  <si>
    <t>Compréhension de texte - Questions  de lecture</t>
    <phoneticPr fontId="0" type="noConversion"/>
  </si>
  <si>
    <t>P5</t>
    <phoneticPr fontId="0" type="noConversion"/>
  </si>
  <si>
    <t>Compréhension de texte - Questions  de lecture</t>
    <phoneticPr fontId="0" type="noConversion"/>
  </si>
  <si>
    <t>P5</t>
    <phoneticPr fontId="0" type="noConversion"/>
  </si>
  <si>
    <t>P2</t>
    <phoneticPr fontId="0" type="noConversion"/>
  </si>
  <si>
    <t>P4</t>
    <phoneticPr fontId="0" type="noConversion"/>
  </si>
  <si>
    <t>P3</t>
    <phoneticPr fontId="0" type="noConversion"/>
  </si>
  <si>
    <t>Compréhension de texte - Questions  de lecture</t>
    <phoneticPr fontId="0" type="noConversion"/>
  </si>
  <si>
    <t>Compréhension de texte - Questions  de lecture</t>
    <phoneticPr fontId="0" type="noConversion"/>
  </si>
  <si>
    <t>P4</t>
    <phoneticPr fontId="0" type="noConversion"/>
  </si>
  <si>
    <t>P4</t>
    <phoneticPr fontId="0" type="noConversion"/>
  </si>
  <si>
    <t>Trois microbes</t>
    <phoneticPr fontId="0" type="noConversion"/>
  </si>
  <si>
    <t>Trois microbes</t>
    <phoneticPr fontId="0" type="noConversion"/>
  </si>
  <si>
    <t xml:space="preserve">Amener les élèves à reconnaître les propositions indépendantes coordonnées ou juxtaposées </t>
  </si>
  <si>
    <t xml:space="preserve">Reconnaître des propositions indépendantes coordonnées et juxtaposées. </t>
  </si>
  <si>
    <t xml:space="preserve">Comment reconnaître les propositions indépendantes coordonnées ou juxtaposées ? </t>
  </si>
  <si>
    <t xml:space="preserve">G14 : Les propositions indépendantes, coordonnées et juxtaposées </t>
    <phoneticPr fontId="34" type="noConversion"/>
  </si>
  <si>
    <t xml:space="preserve">Le meilleur ami de mon père - Texte au passé composé / imparfait </t>
    <phoneticPr fontId="34" type="noConversion"/>
  </si>
  <si>
    <t xml:space="preserve">Mauvais passage - Texte au passé simple / imparfait </t>
    <phoneticPr fontId="34" type="noConversion"/>
  </si>
  <si>
    <t xml:space="preserve">Hansel et Grétel - Texte au passé simple </t>
    <phoneticPr fontId="34" type="noConversion"/>
  </si>
  <si>
    <t xml:space="preserve">La fleur - Texte au passé simple / imparfait </t>
    <phoneticPr fontId="34" type="noConversion"/>
  </si>
  <si>
    <t xml:space="preserve">A la découverte du aux consignes Texte au présent </t>
    <phoneticPr fontId="34" type="noConversion"/>
  </si>
  <si>
    <t xml:space="preserve">Textes </t>
  </si>
  <si>
    <t>Ponctuation, Maurice Carême</t>
    <phoneticPr fontId="0" type="noConversion"/>
  </si>
  <si>
    <t>Automne</t>
    <phoneticPr fontId="0" type="noConversion"/>
  </si>
  <si>
    <t xml:space="preserve">Le verbe, le sujet </t>
  </si>
  <si>
    <t xml:space="preserve">Les compléments circonstanciels </t>
  </si>
  <si>
    <t xml:space="preserve">Le présent de l’indicatif </t>
  </si>
  <si>
    <t xml:space="preserve">3 transpositions à l’impératif </t>
  </si>
  <si>
    <t xml:space="preserve">L’impératif présent </t>
  </si>
  <si>
    <t xml:space="preserve">2 transpositions à l’imparfait elles - elles </t>
  </si>
  <si>
    <t xml:space="preserve">2 transpositions au passé composé + je </t>
  </si>
  <si>
    <t xml:space="preserve">1 transposition au passé composé tu </t>
  </si>
  <si>
    <t xml:space="preserve">1 transpositions au passé nous </t>
  </si>
  <si>
    <t xml:space="preserve">1 transposition à l’imparfait / plus que parfait </t>
  </si>
  <si>
    <t xml:space="preserve">1 transposition à l’imparfait je </t>
  </si>
  <si>
    <t xml:space="preserve">1 transposition passé composé / imparfait je </t>
  </si>
  <si>
    <t xml:space="preserve">2 transpositions passé simple / imparfait elles </t>
  </si>
  <si>
    <t>14h00</t>
    <phoneticPr fontId="0" type="noConversion"/>
  </si>
  <si>
    <t>10h00</t>
    <phoneticPr fontId="0" type="noConversion"/>
  </si>
  <si>
    <r>
      <t>9</t>
    </r>
    <r>
      <rPr>
        <sz val="7"/>
        <color indexed="8"/>
        <rFont val="Calibri"/>
        <family val="2"/>
      </rPr>
      <t>h</t>
    </r>
    <r>
      <rPr>
        <sz val="7"/>
        <color indexed="8"/>
        <rFont val="Calibri"/>
        <family val="2"/>
      </rPr>
      <t>0</t>
    </r>
    <r>
      <rPr>
        <sz val="7"/>
        <color indexed="8"/>
        <rFont val="Calibri"/>
        <family val="2"/>
      </rPr>
      <t>0-</t>
    </r>
    <r>
      <rPr>
        <sz val="7"/>
        <color indexed="8"/>
        <rFont val="Calibri"/>
        <family val="2"/>
      </rPr>
      <t>9h15</t>
    </r>
    <phoneticPr fontId="34" type="noConversion"/>
  </si>
  <si>
    <t>8h35</t>
    <phoneticPr fontId="0" type="noConversion"/>
  </si>
  <si>
    <t>S24</t>
  </si>
  <si>
    <t>S25</t>
  </si>
  <si>
    <t>S26</t>
  </si>
  <si>
    <t>S27</t>
  </si>
  <si>
    <t>Le cancre de Jacques Prévert</t>
    <phoneticPr fontId="0" type="noConversion"/>
  </si>
  <si>
    <t>S16</t>
  </si>
  <si>
    <t>10h15</t>
    <phoneticPr fontId="0" type="noConversion"/>
  </si>
  <si>
    <t>S3</t>
  </si>
  <si>
    <t>S19</t>
  </si>
  <si>
    <t>Séquence</t>
  </si>
  <si>
    <t>Séance</t>
  </si>
  <si>
    <t>Socle</t>
  </si>
  <si>
    <t>Programme</t>
  </si>
  <si>
    <t>Objectifs d'apprentissage</t>
  </si>
  <si>
    <t>Ponctuation, Maurice Carême / La cigale et la fourmi répétition</t>
    <phoneticPr fontId="0" type="noConversion"/>
  </si>
  <si>
    <t>S21</t>
  </si>
  <si>
    <t>S22</t>
  </si>
  <si>
    <t>S23</t>
  </si>
  <si>
    <t>Compréhension de texte - Questions  de lecture</t>
  </si>
  <si>
    <t>Compréhension de texte - Questions  de lecture</t>
    <phoneticPr fontId="0" type="noConversion"/>
  </si>
  <si>
    <t>S18</t>
  </si>
  <si>
    <t>10h40</t>
    <phoneticPr fontId="0" type="noConversion"/>
  </si>
  <si>
    <t>9h15</t>
    <phoneticPr fontId="0" type="noConversion"/>
  </si>
  <si>
    <t>Mardi</t>
    <phoneticPr fontId="0" type="noConversion"/>
  </si>
  <si>
    <t>S20</t>
  </si>
  <si>
    <t>Le cancre de Jacques Prévert</t>
    <phoneticPr fontId="0" type="noConversion"/>
  </si>
  <si>
    <t>S31</t>
  </si>
  <si>
    <t>S32</t>
  </si>
  <si>
    <t>S33</t>
  </si>
  <si>
    <t>S34</t>
  </si>
  <si>
    <t>S35</t>
  </si>
  <si>
    <t>S12</t>
  </si>
  <si>
    <t>S13</t>
  </si>
  <si>
    <t>S14</t>
  </si>
  <si>
    <t>S15</t>
  </si>
  <si>
    <t>Compréhension de texte - Questions  de lecture</t>
    <phoneticPr fontId="0" type="noConversion"/>
  </si>
  <si>
    <t>P2</t>
    <phoneticPr fontId="0" type="noConversion"/>
  </si>
  <si>
    <t>S17</t>
  </si>
  <si>
    <t>S5</t>
  </si>
  <si>
    <t>S4</t>
  </si>
  <si>
    <t>S6</t>
  </si>
  <si>
    <t>S7</t>
  </si>
  <si>
    <t>S8</t>
  </si>
  <si>
    <t>S9</t>
  </si>
  <si>
    <t>S10</t>
  </si>
  <si>
    <t>S11</t>
  </si>
  <si>
    <t>S2</t>
  </si>
  <si>
    <t xml:space="preserve">Compréhension de texte - Questions </t>
    <phoneticPr fontId="0" type="noConversion"/>
  </si>
  <si>
    <t>S36</t>
  </si>
  <si>
    <t>S28</t>
  </si>
  <si>
    <t>S29</t>
  </si>
  <si>
    <t>S30</t>
  </si>
  <si>
    <t>P4</t>
    <phoneticPr fontId="0" type="noConversion"/>
  </si>
  <si>
    <t>P2</t>
    <phoneticPr fontId="0" type="noConversion"/>
  </si>
  <si>
    <t>L'hiver de Jacques Prévert</t>
    <phoneticPr fontId="0" type="noConversion"/>
  </si>
  <si>
    <t xml:space="preserve">La guerre des poireaux - Texte au passé simple / imparfait </t>
    <phoneticPr fontId="34" type="noConversion"/>
  </si>
  <si>
    <t xml:space="preserve">Si tu as un chien - Texte au présent / futur simple </t>
    <phoneticPr fontId="34" type="noConversion"/>
  </si>
  <si>
    <t xml:space="preserve">La fête infernale - Texte au présent de l’indicatif </t>
    <phoneticPr fontId="34" type="noConversion"/>
  </si>
  <si>
    <t xml:space="preserve">Le visiteur - Texte au passé simple </t>
    <phoneticPr fontId="34" type="noConversion"/>
  </si>
  <si>
    <t xml:space="preserve">Frédéric dans la neige - Texte au présent </t>
    <phoneticPr fontId="34" type="noConversion"/>
  </si>
  <si>
    <t xml:space="preserve">Premier réveil en pension - Texte au passé simple </t>
    <phoneticPr fontId="34" type="noConversion"/>
  </si>
  <si>
    <t xml:space="preserve">Aveline et le dindon - Texte au passé composé </t>
    <phoneticPr fontId="34" type="noConversion"/>
  </si>
  <si>
    <t xml:space="preserve">Amadou - Texte à l’imparfait/passé simple </t>
    <phoneticPr fontId="34" type="noConversion"/>
  </si>
  <si>
    <t>Fin de vacances - Texte au passé</t>
    <phoneticPr fontId="34" type="noConversion"/>
  </si>
  <si>
    <t xml:space="preserve">Une semaine sans texte pour terminer les synthèses, réviser et évaluer les connaissances </t>
  </si>
  <si>
    <t xml:space="preserve">Les adverbes </t>
  </si>
  <si>
    <t xml:space="preserve">1 transposition ils </t>
  </si>
  <si>
    <t xml:space="preserve">Infinitif et participes </t>
  </si>
  <si>
    <t xml:space="preserve">Le conditionnel présent </t>
  </si>
  <si>
    <t xml:space="preserve">Les phrases exclamatives </t>
  </si>
  <si>
    <t xml:space="preserve">2 transpositions au présent : je et elles </t>
  </si>
  <si>
    <t xml:space="preserve">3 transpositions au présent tu – nous - vous </t>
  </si>
  <si>
    <t xml:space="preserve">2 transpositions au présent Aveline et je </t>
  </si>
  <si>
    <t>Calcul</t>
    <phoneticPr fontId="34" type="noConversion"/>
  </si>
  <si>
    <t>Problèmes</t>
    <phoneticPr fontId="34" type="noConversion"/>
  </si>
  <si>
    <t>Mesures</t>
    <phoneticPr fontId="34" type="noConversion"/>
  </si>
  <si>
    <t xml:space="preserve">L’attraction - Texte au passé simple </t>
    <phoneticPr fontId="34" type="noConversion"/>
  </si>
  <si>
    <t xml:space="preserve">La petite sœur - Texte au présent </t>
    <phoneticPr fontId="34" type="noConversion"/>
  </si>
  <si>
    <t xml:space="preserve">Au supermarché - Texte au passé simple </t>
    <phoneticPr fontId="34" type="noConversion"/>
  </si>
  <si>
    <t xml:space="preserve">Histoires pressées - Texte au passé composé </t>
    <phoneticPr fontId="34" type="noConversion"/>
  </si>
  <si>
    <t xml:space="preserve">Aveline et le dindon - Texte à l’imparfait/passé simple </t>
    <phoneticPr fontId="34" type="noConversion"/>
  </si>
  <si>
    <t>Fin de vacances - Texte au passé</t>
    <phoneticPr fontId="34" type="noConversion"/>
  </si>
  <si>
    <t xml:space="preserve">2 transpositions passé simple / imparfait ils </t>
  </si>
  <si>
    <t xml:space="preserve">2 transpositions à l’imparfait / conditionnel présent Tu et nous </t>
  </si>
  <si>
    <t xml:space="preserve">2 transpositions au présent : le visiteur – les visiteurs </t>
    <phoneticPr fontId="34" type="noConversion"/>
  </si>
  <si>
    <t xml:space="preserve">2 transposition au passé simple / imparfait / plus que parfait elle et ils </t>
    <phoneticPr fontId="34" type="noConversion"/>
  </si>
  <si>
    <t xml:space="preserve">Une semaine sans texte pour terminer les synthèses, réviser évaluer les connaissances </t>
  </si>
  <si>
    <t xml:space="preserve">1 transposition au présent </t>
  </si>
  <si>
    <t xml:space="preserve">Les constituants du groupe nominal </t>
  </si>
  <si>
    <t xml:space="preserve">Transposition </t>
  </si>
  <si>
    <t>Programmes</t>
  </si>
  <si>
    <t xml:space="preserve">La légende de l’homme à la cervelle d’or - Texte au passé simple / imparfait </t>
    <phoneticPr fontId="34" type="noConversion"/>
  </si>
  <si>
    <t xml:space="preserve">A la découverte du nouveau monde - Texte au présent </t>
    <phoneticPr fontId="34" type="noConversion"/>
  </si>
  <si>
    <t>Dictée</t>
    <phoneticPr fontId="0" type="noConversion"/>
  </si>
  <si>
    <t>Prod d'écrits</t>
    <phoneticPr fontId="0" type="noConversion"/>
  </si>
  <si>
    <t>Géométrie - Outils pour les Maths page :</t>
    <phoneticPr fontId="0" type="noConversion"/>
  </si>
  <si>
    <t>Programmes</t>
    <phoneticPr fontId="0" type="noConversion"/>
  </si>
  <si>
    <t>Poésie</t>
    <phoneticPr fontId="0" type="noConversion"/>
  </si>
  <si>
    <t>Arts visuels</t>
    <phoneticPr fontId="0" type="noConversion"/>
  </si>
  <si>
    <t>Les arbres de l'automne</t>
    <phoneticPr fontId="0" type="noConversion"/>
  </si>
  <si>
    <t>Lecture 1</t>
    <phoneticPr fontId="0" type="noConversion"/>
  </si>
  <si>
    <t>Lecture 2</t>
    <phoneticPr fontId="0" type="noConversion"/>
  </si>
  <si>
    <t>Lecture 3</t>
    <phoneticPr fontId="0" type="noConversion"/>
  </si>
  <si>
    <t>Compréhension de texte - Questions 2</t>
    <phoneticPr fontId="0" type="noConversion"/>
  </si>
  <si>
    <t>Compréhension de texte - Questions 3</t>
    <phoneticPr fontId="0" type="noConversion"/>
  </si>
  <si>
    <t xml:space="preserve">L’île aux consignes - Texte au passé simple </t>
    <phoneticPr fontId="34" type="noConversion"/>
  </si>
  <si>
    <t xml:space="preserve">Une vie de loup - Texte au présent </t>
    <phoneticPr fontId="34" type="noConversion"/>
  </si>
  <si>
    <t xml:space="preserve">Sur l’île - Texte au passé simple/imparfait </t>
    <phoneticPr fontId="34" type="noConversion"/>
  </si>
  <si>
    <t xml:space="preserve">Les raviolis - Texte au présent </t>
    <phoneticPr fontId="34" type="noConversion"/>
  </si>
  <si>
    <t xml:space="preserve">Souvenirs - Texte au présent/ l’imparfait </t>
    <phoneticPr fontId="34" type="noConversion"/>
  </si>
  <si>
    <t xml:space="preserve">Le futur simple et le futur antérieur </t>
  </si>
  <si>
    <t xml:space="preserve">1 transposition Tu et vous </t>
  </si>
  <si>
    <t>Mardi</t>
    <phoneticPr fontId="34" type="noConversion"/>
  </si>
  <si>
    <t>Lundi</t>
    <phoneticPr fontId="34" type="noConversion"/>
  </si>
  <si>
    <t>Jeudi</t>
    <phoneticPr fontId="34" type="noConversion"/>
  </si>
  <si>
    <t>Vendredi</t>
    <phoneticPr fontId="34" type="noConversion"/>
  </si>
  <si>
    <t>Mercredi</t>
    <phoneticPr fontId="34" type="noConversion"/>
  </si>
  <si>
    <t>Géométrie</t>
    <phoneticPr fontId="34" type="noConversion"/>
  </si>
  <si>
    <t>Grammaire</t>
    <phoneticPr fontId="34" type="noConversion"/>
  </si>
  <si>
    <t>Numération</t>
    <phoneticPr fontId="34" type="noConversion"/>
  </si>
  <si>
    <t>Conjugaison</t>
    <phoneticPr fontId="34" type="noConversion"/>
  </si>
  <si>
    <t>Orthographe</t>
    <phoneticPr fontId="34" type="noConversion"/>
  </si>
  <si>
    <t>Vocabulaire</t>
    <phoneticPr fontId="34" type="noConversion"/>
  </si>
  <si>
    <t>Prod. Ecrits</t>
    <phoneticPr fontId="34" type="noConversion"/>
  </si>
  <si>
    <t xml:space="preserve">Synthèse </t>
  </si>
  <si>
    <t xml:space="preserve">Les pronoms </t>
  </si>
  <si>
    <t xml:space="preserve">L’imparfait </t>
  </si>
  <si>
    <t xml:space="preserve">2 transpositions Elles et ils </t>
  </si>
  <si>
    <t xml:space="preserve">Le passé composé </t>
  </si>
  <si>
    <t xml:space="preserve">Le plus que parfait </t>
  </si>
  <si>
    <t xml:space="preserve">2 transpositions Je et tu </t>
  </si>
  <si>
    <t xml:space="preserve">2 transpositions Au passé simple Je et ils </t>
  </si>
  <si>
    <t xml:space="preserve">1 transposition nous </t>
  </si>
  <si>
    <t xml:space="preserve">Le passé simple </t>
  </si>
  <si>
    <t xml:space="preserve">1 transposition Au futur simple </t>
  </si>
  <si>
    <t xml:space="preserve">Les compléments essentiels </t>
  </si>
  <si>
    <t xml:space="preserve">2 transpositions au futur simple Il et tu </t>
  </si>
  <si>
    <t xml:space="preserve">Phrases simples et complexes </t>
  </si>
  <si>
    <t xml:space="preserve">1 transposition au futur simple </t>
  </si>
  <si>
    <t xml:space="preserve">L’attribut du sujet </t>
  </si>
  <si>
    <t xml:space="preserve">2 transpositions au futur simple elle et tu </t>
  </si>
  <si>
    <t xml:space="preserve">Sur l’île - Texte au passé composé/imparfait </t>
    <phoneticPr fontId="34" type="noConversion"/>
  </si>
  <si>
    <t>Semaine</t>
    <phoneticPr fontId="0" type="noConversion"/>
  </si>
  <si>
    <t>Lecture</t>
    <phoneticPr fontId="34" type="noConversion"/>
  </si>
  <si>
    <t>Grammaire PICOT - Texte</t>
    <phoneticPr fontId="0" type="noConversion"/>
  </si>
  <si>
    <t>Transposition</t>
    <phoneticPr fontId="0" type="noConversion"/>
  </si>
  <si>
    <t>Synthèse</t>
    <phoneticPr fontId="0" type="noConversion"/>
  </si>
  <si>
    <t>Grammaire Interlignes - page :</t>
    <phoneticPr fontId="0" type="noConversion"/>
  </si>
  <si>
    <t>Séquence</t>
    <phoneticPr fontId="0" type="noConversion"/>
  </si>
  <si>
    <t>Séance</t>
    <phoneticPr fontId="0" type="noConversion"/>
  </si>
  <si>
    <t>Socle</t>
    <phoneticPr fontId="0" type="noConversion"/>
  </si>
  <si>
    <t xml:space="preserve">Le rêve de Zac - Texte à l’imparfait / passé simple </t>
    <phoneticPr fontId="34" type="noConversion"/>
  </si>
  <si>
    <t xml:space="preserve">Au cas où - Texte au présent du conditionnel </t>
    <phoneticPr fontId="34" type="noConversion"/>
  </si>
  <si>
    <t>Dictée</t>
    <phoneticPr fontId="34" type="noConversion"/>
  </si>
  <si>
    <t>Lecture 1</t>
    <phoneticPr fontId="34" type="noConversion"/>
  </si>
  <si>
    <t>Lecture 2</t>
    <phoneticPr fontId="34" type="noConversion"/>
  </si>
  <si>
    <t>Lecture 3</t>
    <phoneticPr fontId="34" type="noConversion"/>
  </si>
  <si>
    <t>BELIN - Odyssée</t>
    <phoneticPr fontId="34" type="noConversion"/>
  </si>
  <si>
    <t>Grammaire PICOT</t>
    <phoneticPr fontId="34" type="noConversion"/>
  </si>
  <si>
    <t>Orthographe - Interlignes page :</t>
    <phoneticPr fontId="0" type="noConversion"/>
  </si>
  <si>
    <t>Dictée</t>
    <phoneticPr fontId="34" type="noConversion"/>
  </si>
  <si>
    <t>Lundi</t>
    <phoneticPr fontId="0" type="noConversion"/>
  </si>
  <si>
    <t xml:space="preserve"> </t>
    <phoneticPr fontId="0" type="noConversion"/>
  </si>
  <si>
    <t>Mercredi</t>
    <phoneticPr fontId="0" type="noConversion"/>
  </si>
  <si>
    <t xml:space="preserve"> Jeudi</t>
    <phoneticPr fontId="0" type="noConversion"/>
  </si>
  <si>
    <t>Vendredi</t>
    <phoneticPr fontId="0" type="noConversion"/>
  </si>
  <si>
    <t>Programmation de la semaine - CM2</t>
    <phoneticPr fontId="0" type="noConversion"/>
  </si>
  <si>
    <t>Conjugaison - Interlignes page :</t>
    <phoneticPr fontId="0" type="noConversion"/>
  </si>
  <si>
    <t>Prod d'écrits</t>
    <phoneticPr fontId="0" type="noConversion"/>
  </si>
  <si>
    <t>Ecrire la fin d'une histoire</t>
    <phoneticPr fontId="0" type="noConversion"/>
  </si>
  <si>
    <t>La chèvre de monsieur Seguin</t>
    <phoneticPr fontId="34" type="noConversion"/>
  </si>
  <si>
    <t>Programmation de ma semaine - CM2</t>
    <phoneticPr fontId="0" type="noConversion"/>
  </si>
  <si>
    <t>Arts Visuels</t>
    <phoneticPr fontId="34" type="noConversion"/>
  </si>
  <si>
    <t>Poésie</t>
    <phoneticPr fontId="34" type="noConversion"/>
  </si>
  <si>
    <t>"U2 What time is it? (1) 
Objectifs de l'unité : Lire et dire les heures justes. Saluer selon les moments de la journée 
Eléments de culture : Le Canada : villes et fuseaux horaires 
Structures langagières : What time is it? It’s... o’clock 
Lexique : Révision des nombres : 1 à 12 o’clock good morning, good afternoon, good evening, goodnight, breakfast, lunch, diner, bedtime 
Phonologie : L’intonation montante et descendante dans les questions 
Grammaire : L’inversion sujet/verbe dans les questions 
"</t>
    <phoneticPr fontId="34" type="noConversion"/>
  </si>
  <si>
    <t>Histoire</t>
    <phoneticPr fontId="34" type="noConversion"/>
  </si>
  <si>
    <t>Géographie</t>
    <phoneticPr fontId="34" type="noConversion"/>
  </si>
  <si>
    <t>Sciences</t>
    <phoneticPr fontId="34" type="noConversion"/>
  </si>
  <si>
    <t>Anglais</t>
    <phoneticPr fontId="34" type="noConversion"/>
  </si>
  <si>
    <t>Programme</t>
    <phoneticPr fontId="0" type="noConversion"/>
  </si>
  <si>
    <t>Objectifs d'apprentissage</t>
    <phoneticPr fontId="0" type="noConversion"/>
  </si>
  <si>
    <t>Numération - Outils pour les maths page :</t>
    <phoneticPr fontId="0" type="noConversion"/>
  </si>
  <si>
    <t>Socle</t>
    <phoneticPr fontId="0" type="noConversion"/>
  </si>
  <si>
    <t>Objectif de la leçon</t>
    <phoneticPr fontId="0" type="noConversion"/>
  </si>
  <si>
    <t>Anglais</t>
    <phoneticPr fontId="0" type="noConversion"/>
  </si>
  <si>
    <t>Histoire</t>
    <phoneticPr fontId="34" type="noConversion"/>
  </si>
  <si>
    <t>Objectifs :</t>
    <phoneticPr fontId="0" type="noConversion"/>
  </si>
  <si>
    <t>Arts Visuels</t>
    <phoneticPr fontId="0" type="noConversion"/>
  </si>
  <si>
    <t>Lecture</t>
    <phoneticPr fontId="0" type="noConversion"/>
  </si>
  <si>
    <t>Objectifs d'apprentissage</t>
    <phoneticPr fontId="0" type="noConversion"/>
  </si>
  <si>
    <t>Calculs - Outils pour les Maths page</t>
    <phoneticPr fontId="0" type="noConversion"/>
  </si>
  <si>
    <t>Séquence</t>
    <phoneticPr fontId="0" type="noConversion"/>
  </si>
  <si>
    <t>Programmes</t>
    <phoneticPr fontId="0" type="noConversion"/>
  </si>
  <si>
    <t>Géographie</t>
    <phoneticPr fontId="0" type="noConversion"/>
  </si>
  <si>
    <t>Poésie</t>
    <phoneticPr fontId="0" type="noConversion"/>
  </si>
  <si>
    <t>Problèmes - Outils pour les Maths page :</t>
    <phoneticPr fontId="0" type="noConversion"/>
  </si>
  <si>
    <t>Lecture de roman</t>
    <phoneticPr fontId="0" type="noConversion"/>
  </si>
  <si>
    <t>Vocabulaire - Interlignes page :</t>
    <phoneticPr fontId="0" type="noConversion"/>
  </si>
  <si>
    <t>Calcul mental - Outils pour les Maths page :</t>
    <phoneticPr fontId="0" type="noConversion"/>
  </si>
  <si>
    <t>Mesures - Outils pour les Maths page :</t>
    <phoneticPr fontId="0" type="noConversion"/>
  </si>
  <si>
    <t>Programme</t>
    <phoneticPr fontId="0" type="noConversion"/>
  </si>
  <si>
    <t>Sciences 3 / Biblio</t>
    <phoneticPr fontId="0" type="noConversion"/>
  </si>
</sst>
</file>

<file path=xl/styles.xml><?xml version="1.0" encoding="utf-8"?>
<styleSheet xmlns="http://schemas.openxmlformats.org/spreadsheetml/2006/main">
  <numFmts count="4">
    <numFmt numFmtId="164" formatCode="0.0"/>
    <numFmt numFmtId="165" formatCode="0.0%"/>
    <numFmt numFmtId="166" formatCode="d\ mmmm\ yyyy"/>
    <numFmt numFmtId="167" formatCode="d\-mmm\-yyyy"/>
  </numFmts>
  <fonts count="60">
    <font>
      <sz val="10"/>
      <name val="Arial"/>
    </font>
    <font>
      <sz val="10"/>
      <name val="Comic Sans MS"/>
      <family val="4"/>
    </font>
    <font>
      <sz val="10"/>
      <color indexed="10"/>
      <name val="Comic Sans MS"/>
      <family val="4"/>
    </font>
    <font>
      <b/>
      <sz val="10"/>
      <name val="Comic Sans MS"/>
      <family val="4"/>
    </font>
    <font>
      <b/>
      <i/>
      <sz val="10"/>
      <name val="Comic Sans MS"/>
      <family val="4"/>
    </font>
    <font>
      <i/>
      <sz val="10"/>
      <name val="Comic Sans MS"/>
      <family val="4"/>
    </font>
    <font>
      <sz val="8"/>
      <name val="Comic Sans MS"/>
      <family val="4"/>
    </font>
    <font>
      <sz val="12"/>
      <name val="Comic Sans MS"/>
      <family val="4"/>
    </font>
    <font>
      <sz val="10"/>
      <name val="Arial"/>
    </font>
    <font>
      <sz val="12"/>
      <name val="Arial"/>
      <family val="2"/>
    </font>
    <font>
      <b/>
      <sz val="11"/>
      <color indexed="8"/>
      <name val="Calibri"/>
      <family val="2"/>
    </font>
    <font>
      <sz val="12"/>
      <name val="Times New Roman"/>
      <family val="1"/>
    </font>
    <font>
      <b/>
      <sz val="12"/>
      <name val="Times New Roman"/>
      <family val="1"/>
    </font>
    <font>
      <sz val="14"/>
      <name val="Arial"/>
      <family val="2"/>
    </font>
    <font>
      <i/>
      <sz val="12"/>
      <name val="Comic Sans MS"/>
      <family val="4"/>
    </font>
    <font>
      <b/>
      <sz val="12"/>
      <color indexed="25"/>
      <name val="Comic Sans MS"/>
      <family val="4"/>
    </font>
    <font>
      <sz val="12"/>
      <color indexed="10"/>
      <name val="Comic Sans MS"/>
      <family val="4"/>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1"/>
      <color indexed="62"/>
      <name val="Calibri"/>
      <family val="2"/>
    </font>
    <font>
      <b/>
      <sz val="11"/>
      <color indexed="8"/>
      <name val="Calibri"/>
      <family val="2"/>
    </font>
    <font>
      <b/>
      <sz val="11"/>
      <color indexed="9"/>
      <name val="Calibri"/>
      <family val="2"/>
    </font>
    <font>
      <sz val="12"/>
      <color indexed="8"/>
      <name val="Arial"/>
      <family val="2"/>
    </font>
    <font>
      <sz val="8"/>
      <name val="Verdana"/>
    </font>
    <font>
      <sz val="10"/>
      <name val="Times New Roman"/>
    </font>
    <font>
      <sz val="11"/>
      <name val="Arial"/>
      <family val="2"/>
    </font>
    <font>
      <sz val="11"/>
      <color indexed="8"/>
      <name val="Arial"/>
      <family val="2"/>
    </font>
    <font>
      <b/>
      <i/>
      <sz val="10"/>
      <name val="Times New Roman"/>
    </font>
    <font>
      <b/>
      <sz val="14"/>
      <name val="Times New Roman"/>
    </font>
    <font>
      <sz val="14"/>
      <name val="Times New Roman"/>
      <family val="1"/>
    </font>
    <font>
      <sz val="7"/>
      <color indexed="8"/>
      <name val="Calibri"/>
      <family val="2"/>
    </font>
    <font>
      <sz val="9"/>
      <color indexed="8"/>
      <name val="Calibri"/>
      <family val="2"/>
    </font>
    <font>
      <b/>
      <sz val="12"/>
      <name val="Times"/>
    </font>
    <font>
      <b/>
      <sz val="26"/>
      <name val="Times"/>
    </font>
    <font>
      <sz val="11"/>
      <color indexed="56"/>
      <name val="Arial"/>
    </font>
    <font>
      <sz val="11"/>
      <name val="Verdana"/>
    </font>
    <font>
      <b/>
      <sz val="11"/>
      <name val="Verdana"/>
    </font>
    <font>
      <sz val="12"/>
      <name val="Verdana"/>
    </font>
    <font>
      <sz val="10"/>
      <name val="Script cole"/>
      <family val="2"/>
    </font>
    <font>
      <b/>
      <sz val="13"/>
      <color indexed="23"/>
      <name val="Calibri"/>
    </font>
    <font>
      <b/>
      <sz val="10"/>
      <name val="Arial"/>
    </font>
    <font>
      <sz val="11"/>
      <name val="Times New Roman"/>
    </font>
    <font>
      <b/>
      <sz val="16"/>
      <name val="Arial"/>
    </font>
    <font>
      <b/>
      <sz val="20"/>
      <name val="Arial"/>
    </font>
    <font>
      <b/>
      <sz val="14"/>
      <name val="Arial"/>
    </font>
    <font>
      <b/>
      <sz val="20"/>
      <name val="Calibri"/>
    </font>
    <font>
      <b/>
      <sz val="20"/>
      <color indexed="10"/>
      <name val="Calibri"/>
    </font>
    <font>
      <b/>
      <sz val="20"/>
      <color indexed="25"/>
      <name val="Calibri"/>
    </font>
    <font>
      <b/>
      <sz val="20"/>
      <color indexed="8"/>
      <name val="Calibri"/>
    </font>
  </fonts>
  <fills count="32">
    <fill>
      <patternFill patternType="none"/>
    </fill>
    <fill>
      <patternFill patternType="gray125"/>
    </fill>
    <fill>
      <patternFill patternType="gray0625"/>
    </fill>
    <fill>
      <patternFill patternType="solid">
        <fgColor indexed="30"/>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gray0625">
        <bgColor indexed="26"/>
      </patternFill>
    </fill>
    <fill>
      <patternFill patternType="solid">
        <fgColor indexed="65"/>
        <bgColor indexed="64"/>
      </patternFill>
    </fill>
    <fill>
      <patternFill patternType="gray0625">
        <bgColor indexed="9"/>
      </patternFill>
    </fill>
    <fill>
      <patternFill patternType="solid">
        <fgColor indexed="31"/>
        <bgColor indexed="64"/>
      </patternFill>
    </fill>
    <fill>
      <patternFill patternType="solid">
        <fgColor indexed="27"/>
        <bgColor indexed="64"/>
      </patternFill>
    </fill>
    <fill>
      <patternFill patternType="solid">
        <fgColor indexed="41"/>
        <bgColor indexed="64"/>
      </patternFill>
    </fill>
    <fill>
      <patternFill patternType="solid">
        <fgColor indexed="47"/>
        <bgColor indexed="64"/>
      </patternFill>
    </fill>
    <fill>
      <patternFill patternType="solid">
        <fgColor indexed="9"/>
      </patternFill>
    </fill>
    <fill>
      <patternFill patternType="solid">
        <fgColor indexed="29"/>
      </patternFill>
    </fill>
    <fill>
      <patternFill patternType="solid">
        <fgColor indexed="26"/>
      </patternFill>
    </fill>
    <fill>
      <patternFill patternType="solid">
        <fgColor indexed="41"/>
      </patternFill>
    </fill>
    <fill>
      <patternFill patternType="solid">
        <fgColor indexed="28"/>
      </patternFill>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55"/>
      </patternFill>
    </fill>
    <fill>
      <patternFill patternType="solid">
        <fgColor indexed="45"/>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ck">
        <color indexed="64"/>
      </top>
      <bottom style="thick">
        <color indexed="64"/>
      </bottom>
      <diagonal/>
    </border>
    <border>
      <left/>
      <right style="thick">
        <color indexed="64"/>
      </right>
      <top/>
      <bottom/>
      <diagonal/>
    </border>
    <border>
      <left/>
      <right style="dotted">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medium">
        <color indexed="8"/>
      </left>
      <right style="medium">
        <color indexed="8"/>
      </right>
      <top style="medium">
        <color indexed="8"/>
      </top>
      <bottom style="medium">
        <color indexed="8"/>
      </bottom>
      <diagonal/>
    </border>
    <border>
      <left/>
      <right/>
      <top style="thick">
        <color indexed="22"/>
      </top>
      <bottom style="thick">
        <color indexed="22"/>
      </bottom>
      <diagonal/>
    </border>
    <border>
      <left/>
      <right/>
      <top style="thick">
        <color indexed="22"/>
      </top>
      <bottom/>
      <diagonal/>
    </border>
    <border>
      <left style="thin">
        <color indexed="64"/>
      </left>
      <right style="thin">
        <color indexed="64"/>
      </right>
      <top style="thick">
        <color indexed="22"/>
      </top>
      <bottom style="thick">
        <color indexed="22"/>
      </bottom>
      <diagonal/>
    </border>
    <border>
      <left style="thin">
        <color indexed="64"/>
      </left>
      <right style="thin">
        <color indexed="64"/>
      </right>
      <top/>
      <bottom style="thick">
        <color indexed="22"/>
      </bottom>
      <diagonal/>
    </border>
    <border>
      <left style="thin">
        <color indexed="64"/>
      </left>
      <right/>
      <top style="thin">
        <color indexed="64"/>
      </top>
      <bottom style="thick">
        <color indexed="22"/>
      </bottom>
      <diagonal/>
    </border>
    <border>
      <left/>
      <right/>
      <top style="thin">
        <color indexed="64"/>
      </top>
      <bottom style="thick">
        <color indexed="22"/>
      </bottom>
      <diagonal/>
    </border>
  </borders>
  <cellStyleXfs count="43">
    <xf numFmtId="0" fontId="0" fillId="0" borderId="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8" fillId="2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9" fillId="0" borderId="0" applyNumberFormat="0" applyFill="0" applyBorder="0" applyAlignment="0" applyProtection="0"/>
    <xf numFmtId="0" fontId="20" fillId="14" borderId="18" applyNumberFormat="0" applyAlignment="0" applyProtection="0"/>
    <xf numFmtId="0" fontId="21" fillId="0" borderId="19" applyNumberFormat="0" applyFill="0" applyAlignment="0" applyProtection="0"/>
    <xf numFmtId="0" fontId="8" fillId="16" borderId="20" applyNumberFormat="0" applyFont="0" applyAlignment="0" applyProtection="0"/>
    <xf numFmtId="0" fontId="22" fillId="20" borderId="18" applyNumberFormat="0" applyAlignment="0" applyProtection="0"/>
    <xf numFmtId="0" fontId="23" fillId="28" borderId="0" applyNumberFormat="0" applyBorder="0" applyAlignment="0" applyProtection="0"/>
    <xf numFmtId="0" fontId="24" fillId="21" borderId="0" applyNumberFormat="0" applyBorder="0" applyAlignment="0" applyProtection="0"/>
    <xf numFmtId="0" fontId="25" fillId="29" borderId="0" applyNumberFormat="0" applyBorder="0" applyAlignment="0" applyProtection="0"/>
    <xf numFmtId="0" fontId="26" fillId="14" borderId="21"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2" applyNumberFormat="0" applyFill="0" applyAlignment="0" applyProtection="0"/>
    <xf numFmtId="0" fontId="50" fillId="0" borderId="23" applyNumberFormat="0" applyProtection="0">
      <alignment horizontal="center"/>
    </xf>
    <xf numFmtId="0" fontId="30" fillId="0" borderId="24" applyNumberFormat="0" applyFill="0" applyAlignment="0" applyProtection="0"/>
    <xf numFmtId="0" fontId="30" fillId="0" borderId="0" applyNumberFormat="0" applyFill="0" applyBorder="0" applyAlignment="0" applyProtection="0"/>
    <xf numFmtId="0" fontId="31" fillId="0" borderId="25" applyNumberFormat="0" applyFill="0" applyAlignment="0" applyProtection="0"/>
    <xf numFmtId="0" fontId="32" fillId="30" borderId="26" applyNumberFormat="0" applyAlignment="0" applyProtection="0"/>
    <xf numFmtId="0" fontId="42" fillId="0" borderId="10" applyBorder="0">
      <alignment vertical="center" wrapText="1"/>
    </xf>
  </cellStyleXfs>
  <cellXfs count="243">
    <xf numFmtId="0" fontId="0" fillId="0" borderId="0" xfId="0"/>
    <xf numFmtId="0" fontId="1" fillId="0" borderId="0" xfId="0" applyFont="1" applyBorder="1" applyAlignment="1" applyProtection="1">
      <alignment vertical="center" wrapText="1"/>
    </xf>
    <xf numFmtId="0" fontId="36" fillId="0" borderId="0" xfId="0" applyFont="1" applyAlignment="1" applyProtection="1">
      <alignment wrapText="1"/>
    </xf>
    <xf numFmtId="14" fontId="10" fillId="10" borderId="8" xfId="0" applyNumberFormat="1" applyFont="1" applyFill="1" applyBorder="1" applyAlignment="1">
      <alignment horizontal="center" vertical="center"/>
    </xf>
    <xf numFmtId="0" fontId="44" fillId="0" borderId="4" xfId="0" applyFont="1" applyFill="1" applyBorder="1" applyAlignment="1" applyProtection="1">
      <alignment horizontal="centerContinuous" vertical="center"/>
    </xf>
    <xf numFmtId="0" fontId="0" fillId="0" borderId="0" xfId="0" applyAlignment="1">
      <alignment vertical="top" wrapText="1"/>
    </xf>
    <xf numFmtId="0" fontId="36" fillId="0" borderId="0" xfId="0" applyFont="1" applyAlignment="1" applyProtection="1">
      <alignment textRotation="90" wrapText="1"/>
    </xf>
    <xf numFmtId="0" fontId="36" fillId="6" borderId="0" xfId="0" applyFont="1" applyFill="1" applyBorder="1" applyAlignment="1" applyProtection="1">
      <alignment horizontal="center" textRotation="90"/>
    </xf>
    <xf numFmtId="0" fontId="36" fillId="6" borderId="0" xfId="0" applyFont="1" applyFill="1" applyBorder="1" applyAlignment="1" applyProtection="1">
      <alignment horizontal="center"/>
    </xf>
    <xf numFmtId="0" fontId="36" fillId="13" borderId="15" xfId="0" applyFont="1" applyFill="1" applyBorder="1" applyAlignment="1" applyProtection="1">
      <alignment horizontal="center"/>
    </xf>
    <xf numFmtId="0" fontId="36" fillId="0" borderId="11" xfId="0" applyNumberFormat="1" applyFont="1" applyBorder="1" applyAlignment="1">
      <alignment horizontal="center" wrapText="1"/>
    </xf>
    <xf numFmtId="0" fontId="37" fillId="0" borderId="11" xfId="0" applyNumberFormat="1" applyFont="1" applyFill="1" applyBorder="1" applyAlignment="1">
      <alignment horizontal="right" vertical="center" wrapText="1"/>
    </xf>
    <xf numFmtId="0" fontId="36" fillId="0" borderId="11" xfId="0" applyFont="1" applyBorder="1" applyAlignment="1">
      <alignment wrapText="1"/>
    </xf>
    <xf numFmtId="0" fontId="36" fillId="6" borderId="0" xfId="0" applyFont="1" applyFill="1" applyBorder="1" applyAlignment="1" applyProtection="1">
      <alignment textRotation="90"/>
    </xf>
    <xf numFmtId="0" fontId="36" fillId="6" borderId="0" xfId="0" applyFont="1" applyFill="1" applyBorder="1" applyProtection="1"/>
    <xf numFmtId="0" fontId="36" fillId="0" borderId="0" xfId="0" applyFont="1" applyProtection="1"/>
    <xf numFmtId="0" fontId="36" fillId="0" borderId="11" xfId="0" applyNumberFormat="1" applyFont="1" applyFill="1" applyBorder="1" applyAlignment="1">
      <alignment wrapText="1"/>
    </xf>
    <xf numFmtId="0" fontId="36" fillId="6" borderId="11" xfId="0" applyFont="1" applyFill="1" applyBorder="1" applyAlignment="1">
      <alignment wrapText="1"/>
    </xf>
    <xf numFmtId="0" fontId="36" fillId="6" borderId="11" xfId="0" applyNumberFormat="1" applyFont="1" applyFill="1" applyBorder="1" applyAlignment="1">
      <alignment horizontal="center" wrapText="1"/>
    </xf>
    <xf numFmtId="164" fontId="36" fillId="6" borderId="0" xfId="0" applyNumberFormat="1" applyFont="1" applyFill="1" applyBorder="1" applyAlignment="1" applyProtection="1"/>
    <xf numFmtId="0" fontId="36" fillId="12" borderId="17" xfId="0" applyFont="1" applyFill="1" applyBorder="1" applyAlignment="1" applyProtection="1">
      <alignment textRotation="90" wrapText="1"/>
    </xf>
    <xf numFmtId="0" fontId="36" fillId="4" borderId="17" xfId="0" applyFont="1" applyFill="1" applyBorder="1" applyAlignment="1" applyProtection="1">
      <alignment textRotation="90" wrapText="1"/>
    </xf>
    <xf numFmtId="0" fontId="36" fillId="0" borderId="16" xfId="0" applyFont="1" applyBorder="1" applyProtection="1"/>
    <xf numFmtId="0" fontId="36" fillId="0" borderId="0" xfId="0" applyFont="1" applyBorder="1" applyProtection="1"/>
    <xf numFmtId="0" fontId="36" fillId="6" borderId="0" xfId="0" applyFont="1" applyFill="1"/>
    <xf numFmtId="0" fontId="36" fillId="6" borderId="0" xfId="0" applyFont="1" applyFill="1" applyProtection="1"/>
    <xf numFmtId="0" fontId="46" fillId="0" borderId="0" xfId="0" applyFont="1" applyAlignment="1">
      <alignment vertical="top" wrapText="1"/>
    </xf>
    <xf numFmtId="0" fontId="46" fillId="6" borderId="0" xfId="0" applyFont="1" applyFill="1"/>
    <xf numFmtId="0" fontId="46" fillId="0" borderId="0" xfId="0" applyFont="1" applyAlignment="1">
      <alignment vertical="top"/>
    </xf>
    <xf numFmtId="0" fontId="46" fillId="0" borderId="11" xfId="0" applyFont="1" applyBorder="1" applyAlignment="1">
      <alignment vertical="top" wrapText="1"/>
    </xf>
    <xf numFmtId="0" fontId="46" fillId="6" borderId="11" xfId="0" applyFont="1" applyFill="1" applyBorder="1" applyAlignment="1">
      <alignment vertical="top" wrapText="1"/>
    </xf>
    <xf numFmtId="0" fontId="46" fillId="12" borderId="11" xfId="0" applyFont="1" applyFill="1" applyBorder="1" applyAlignment="1">
      <alignment vertical="top" wrapText="1"/>
    </xf>
    <xf numFmtId="0" fontId="47" fillId="0" borderId="11" xfId="0" applyFont="1" applyBorder="1" applyAlignment="1">
      <alignment vertical="top" wrapText="1"/>
    </xf>
    <xf numFmtId="0" fontId="46" fillId="31" borderId="11" xfId="0" applyFont="1" applyFill="1" applyBorder="1" applyAlignment="1">
      <alignment vertical="top" wrapText="1"/>
    </xf>
    <xf numFmtId="0" fontId="46" fillId="4" borderId="11" xfId="0" applyFont="1" applyFill="1" applyBorder="1" applyAlignment="1">
      <alignment vertical="top" wrapText="1"/>
    </xf>
    <xf numFmtId="0" fontId="46" fillId="13" borderId="11" xfId="0" applyFont="1" applyFill="1" applyBorder="1" applyAlignment="1">
      <alignment vertical="top" wrapText="1"/>
    </xf>
    <xf numFmtId="0" fontId="48" fillId="0" borderId="0" xfId="0" applyFont="1" applyAlignment="1">
      <alignment vertical="top"/>
    </xf>
    <xf numFmtId="0" fontId="48" fillId="6" borderId="0" xfId="0" applyFont="1" applyFill="1"/>
    <xf numFmtId="0" fontId="48" fillId="0" borderId="11" xfId="0" applyFont="1" applyBorder="1" applyAlignment="1">
      <alignment vertical="top"/>
    </xf>
    <xf numFmtId="0" fontId="48" fillId="6" borderId="11" xfId="0" applyFont="1" applyFill="1" applyBorder="1"/>
    <xf numFmtId="0" fontId="48" fillId="12" borderId="11" xfId="0" applyFont="1" applyFill="1" applyBorder="1" applyAlignment="1">
      <alignment vertical="top" wrapText="1"/>
    </xf>
    <xf numFmtId="0" fontId="48" fillId="6" borderId="11" xfId="0" applyFont="1" applyFill="1" applyBorder="1" applyAlignment="1">
      <alignment vertical="top" wrapText="1"/>
    </xf>
    <xf numFmtId="0" fontId="48" fillId="31" borderId="11" xfId="0" applyFont="1" applyFill="1" applyBorder="1" applyAlignment="1">
      <alignment vertical="top" wrapText="1"/>
    </xf>
    <xf numFmtId="0" fontId="48" fillId="0" borderId="11" xfId="0" applyFont="1" applyBorder="1" applyAlignment="1">
      <alignment vertical="top" wrapText="1"/>
    </xf>
    <xf numFmtId="0" fontId="48" fillId="4" borderId="11" xfId="0" applyFont="1" applyFill="1" applyBorder="1" applyAlignment="1">
      <alignment vertical="top" wrapText="1"/>
    </xf>
    <xf numFmtId="0" fontId="48" fillId="0" borderId="0" xfId="0" applyFont="1" applyBorder="1" applyAlignment="1">
      <alignment vertical="top" wrapText="1"/>
    </xf>
    <xf numFmtId="0" fontId="48" fillId="13" borderId="11" xfId="0" applyFont="1" applyFill="1" applyBorder="1" applyAlignment="1">
      <alignment vertical="top" wrapText="1"/>
    </xf>
    <xf numFmtId="0" fontId="48" fillId="0" borderId="0" xfId="0" applyFont="1" applyAlignment="1">
      <alignment vertical="top" wrapText="1"/>
    </xf>
    <xf numFmtId="0" fontId="48" fillId="0" borderId="0" xfId="0" applyFont="1"/>
    <xf numFmtId="0" fontId="48" fillId="0" borderId="11" xfId="0" applyFont="1" applyBorder="1"/>
    <xf numFmtId="0" fontId="46" fillId="0" borderId="0" xfId="0" applyFont="1"/>
    <xf numFmtId="0" fontId="46" fillId="0" borderId="11" xfId="0" applyFont="1" applyBorder="1"/>
    <xf numFmtId="0" fontId="0" fillId="0" borderId="0" xfId="0" applyAlignment="1">
      <alignment vertical="top"/>
    </xf>
    <xf numFmtId="0" fontId="0" fillId="0" borderId="11" xfId="0" applyBorder="1"/>
    <xf numFmtId="0" fontId="0" fillId="0" borderId="11" xfId="0" applyBorder="1" applyAlignment="1">
      <alignment vertical="top"/>
    </xf>
    <xf numFmtId="0" fontId="8" fillId="12" borderId="11" xfId="0" applyFont="1" applyFill="1" applyBorder="1" applyAlignment="1">
      <alignment vertical="top" wrapText="1"/>
    </xf>
    <xf numFmtId="0" fontId="49" fillId="0" borderId="11" xfId="0" applyFont="1" applyBorder="1" applyAlignment="1">
      <alignment vertical="top" wrapText="1"/>
    </xf>
    <xf numFmtId="0" fontId="8" fillId="31" borderId="11" xfId="0" applyFont="1" applyFill="1" applyBorder="1" applyAlignment="1">
      <alignment vertical="top" wrapText="1"/>
    </xf>
    <xf numFmtId="0" fontId="8" fillId="4" borderId="11" xfId="0" applyFont="1" applyFill="1" applyBorder="1" applyAlignment="1">
      <alignment vertical="top" wrapText="1"/>
    </xf>
    <xf numFmtId="0" fontId="8" fillId="13" borderId="11" xfId="0" applyFont="1" applyFill="1" applyBorder="1" applyAlignment="1">
      <alignment vertical="top" wrapText="1"/>
    </xf>
    <xf numFmtId="0" fontId="0" fillId="0" borderId="11" xfId="0" applyBorder="1" applyAlignment="1">
      <alignment vertical="top" wrapText="1"/>
    </xf>
    <xf numFmtId="0" fontId="8" fillId="0" borderId="0" xfId="0" applyFont="1" applyAlignment="1">
      <alignment vertical="top" wrapText="1"/>
    </xf>
    <xf numFmtId="0" fontId="49" fillId="0" borderId="11" xfId="0" applyFont="1" applyBorder="1" applyAlignment="1">
      <alignment horizontal="right" vertical="top" wrapText="1"/>
    </xf>
    <xf numFmtId="0" fontId="0" fillId="0" borderId="0" xfId="0" applyBorder="1" applyAlignment="1">
      <alignment vertical="top"/>
    </xf>
    <xf numFmtId="0" fontId="49" fillId="0" borderId="11" xfId="0" applyFont="1" applyBorder="1" applyAlignment="1">
      <alignment horizontal="left" vertical="top" wrapText="1"/>
    </xf>
    <xf numFmtId="0" fontId="8" fillId="0" borderId="11" xfId="0" applyFont="1" applyBorder="1" applyAlignment="1">
      <alignment vertical="top" wrapText="1"/>
    </xf>
    <xf numFmtId="0" fontId="1" fillId="0" borderId="1" xfId="0" applyFont="1" applyBorder="1" applyAlignment="1" applyProtection="1">
      <alignment vertical="top" wrapText="1"/>
    </xf>
    <xf numFmtId="0" fontId="40" fillId="0" borderId="2" xfId="0" applyFont="1" applyBorder="1" applyAlignment="1" applyProtection="1">
      <alignment vertical="top" wrapText="1"/>
    </xf>
    <xf numFmtId="0" fontId="39" fillId="0" borderId="2" xfId="0" applyFont="1" applyBorder="1" applyAlignment="1" applyProtection="1">
      <alignment vertical="top" wrapText="1"/>
    </xf>
    <xf numFmtId="0" fontId="2" fillId="2" borderId="0" xfId="0" applyFont="1" applyFill="1" applyBorder="1" applyAlignment="1" applyProtection="1">
      <alignment vertical="top" wrapText="1"/>
    </xf>
    <xf numFmtId="0" fontId="3" fillId="0" borderId="0" xfId="0" applyFont="1" applyBorder="1" applyAlignment="1" applyProtection="1">
      <alignment vertical="top" wrapText="1"/>
    </xf>
    <xf numFmtId="0" fontId="3" fillId="3"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4" borderId="0" xfId="0" applyFont="1" applyFill="1" applyBorder="1" applyAlignment="1" applyProtection="1">
      <alignment vertical="top" wrapText="1"/>
    </xf>
    <xf numFmtId="0" fontId="1" fillId="0" borderId="0" xfId="0" applyFont="1" applyBorder="1" applyAlignment="1" applyProtection="1">
      <alignment vertical="top" wrapText="1"/>
    </xf>
    <xf numFmtId="0" fontId="43" fillId="0" borderId="0" xfId="0" applyFont="1" applyBorder="1" applyAlignment="1" applyProtection="1">
      <alignment vertical="top" wrapText="1"/>
    </xf>
    <xf numFmtId="0" fontId="43" fillId="0" borderId="11" xfId="0" applyFont="1" applyBorder="1" applyAlignment="1">
      <alignment vertical="top" wrapText="1"/>
    </xf>
    <xf numFmtId="0" fontId="33" fillId="0" borderId="6" xfId="0" applyFont="1" applyBorder="1" applyAlignment="1" applyProtection="1">
      <alignment vertical="top" wrapText="1"/>
      <protection locked="0"/>
    </xf>
    <xf numFmtId="0" fontId="33" fillId="0" borderId="10" xfId="0" applyFont="1" applyBorder="1" applyAlignment="1" applyProtection="1">
      <alignment vertical="top" wrapText="1"/>
      <protection locked="0"/>
    </xf>
    <xf numFmtId="0" fontId="15" fillId="7" borderId="0" xfId="0" applyFont="1" applyFill="1" applyBorder="1" applyAlignment="1" applyProtection="1">
      <alignment vertical="top" wrapText="1"/>
    </xf>
    <xf numFmtId="0" fontId="14" fillId="0" borderId="0" xfId="0" applyFont="1" applyBorder="1" applyAlignment="1" applyProtection="1">
      <alignment vertical="top" wrapText="1"/>
    </xf>
    <xf numFmtId="165" fontId="7" fillId="3" borderId="0" xfId="0" applyNumberFormat="1" applyFont="1" applyFill="1" applyBorder="1" applyAlignment="1" applyProtection="1">
      <alignment vertical="top" wrapText="1"/>
    </xf>
    <xf numFmtId="0" fontId="7" fillId="0"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0" borderId="0" xfId="0" applyFont="1" applyBorder="1" applyAlignment="1" applyProtection="1">
      <alignment vertical="top" wrapText="1"/>
    </xf>
    <xf numFmtId="0" fontId="33" fillId="0" borderId="0" xfId="0" applyFont="1" applyBorder="1" applyAlignment="1" applyProtection="1">
      <alignment vertical="top" wrapText="1"/>
      <protection locked="0"/>
    </xf>
    <xf numFmtId="0" fontId="33" fillId="0" borderId="13" xfId="0" applyFont="1" applyBorder="1" applyAlignment="1" applyProtection="1">
      <alignment vertical="top" wrapText="1"/>
      <protection locked="0"/>
    </xf>
    <xf numFmtId="0" fontId="9" fillId="0" borderId="2"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16" fillId="0" borderId="0" xfId="0" applyFont="1" applyFill="1" applyBorder="1" applyAlignment="1" applyProtection="1">
      <alignment vertical="top" wrapText="1"/>
    </xf>
    <xf numFmtId="0" fontId="9" fillId="0" borderId="6" xfId="0" applyFont="1" applyBorder="1" applyAlignment="1" applyProtection="1">
      <alignment vertical="top" wrapText="1"/>
      <protection locked="0"/>
    </xf>
    <xf numFmtId="0" fontId="9" fillId="0" borderId="10" xfId="0" applyFont="1" applyBorder="1" applyAlignment="1" applyProtection="1">
      <alignment vertical="top" wrapText="1"/>
      <protection locked="0"/>
    </xf>
    <xf numFmtId="0" fontId="43" fillId="6" borderId="11" xfId="0" applyFont="1" applyFill="1" applyBorder="1" applyAlignment="1">
      <alignment vertical="top" wrapText="1"/>
    </xf>
    <xf numFmtId="0" fontId="0" fillId="0" borderId="5" xfId="0" applyBorder="1" applyAlignment="1">
      <alignment vertical="top" wrapText="1"/>
    </xf>
    <xf numFmtId="0" fontId="9" fillId="0" borderId="4" xfId="0" applyFont="1" applyBorder="1" applyAlignment="1" applyProtection="1">
      <alignment vertical="top" wrapText="1"/>
      <protection locked="0"/>
    </xf>
    <xf numFmtId="0" fontId="14" fillId="0" borderId="0" xfId="0" applyNumberFormat="1" applyFont="1" applyBorder="1" applyAlignment="1" applyProtection="1">
      <alignment vertical="top" wrapText="1"/>
    </xf>
    <xf numFmtId="0" fontId="9" fillId="0" borderId="8" xfId="0" applyFont="1" applyBorder="1" applyAlignment="1" applyProtection="1">
      <alignment vertical="top" wrapText="1"/>
      <protection locked="0"/>
    </xf>
    <xf numFmtId="0" fontId="38" fillId="6" borderId="5" xfId="0" applyFont="1" applyFill="1" applyBorder="1" applyAlignment="1" applyProtection="1">
      <alignment vertical="top" textRotation="90" wrapText="1"/>
      <protection locked="0"/>
    </xf>
    <xf numFmtId="0" fontId="33" fillId="0" borderId="2" xfId="0" applyFont="1" applyBorder="1" applyAlignment="1" applyProtection="1">
      <alignment vertical="top" wrapText="1"/>
      <protection locked="0"/>
    </xf>
    <xf numFmtId="0" fontId="33" fillId="0" borderId="12" xfId="0" applyFont="1" applyBorder="1" applyAlignment="1" applyProtection="1">
      <alignment vertical="top" wrapText="1"/>
      <protection locked="0"/>
    </xf>
    <xf numFmtId="0" fontId="33" fillId="0" borderId="4" xfId="0" applyFont="1" applyBorder="1" applyAlignment="1" applyProtection="1">
      <alignment vertical="top" wrapText="1"/>
      <protection locked="0"/>
    </xf>
    <xf numFmtId="0" fontId="33" fillId="0" borderId="8" xfId="0" applyFont="1" applyBorder="1" applyAlignment="1" applyProtection="1">
      <alignment vertical="top" wrapText="1"/>
      <protection locked="0"/>
    </xf>
    <xf numFmtId="0" fontId="33" fillId="6" borderId="0" xfId="0" applyFont="1" applyFill="1" applyBorder="1" applyAlignment="1" applyProtection="1">
      <alignment vertical="top" wrapText="1"/>
      <protection locked="0"/>
    </xf>
    <xf numFmtId="0" fontId="33" fillId="6" borderId="13" xfId="0" applyFont="1" applyFill="1" applyBorder="1" applyAlignment="1" applyProtection="1">
      <alignment vertical="top" wrapText="1"/>
      <protection locked="0"/>
    </xf>
    <xf numFmtId="0" fontId="15" fillId="9" borderId="0" xfId="0" applyFont="1" applyFill="1" applyBorder="1" applyAlignment="1" applyProtection="1">
      <alignment vertical="top" wrapText="1"/>
    </xf>
    <xf numFmtId="0" fontId="14" fillId="6" borderId="0" xfId="0" applyNumberFormat="1" applyFont="1" applyFill="1" applyBorder="1" applyAlignment="1" applyProtection="1">
      <alignment vertical="top" wrapText="1"/>
    </xf>
    <xf numFmtId="165" fontId="7" fillId="6" borderId="0" xfId="0" applyNumberFormat="1" applyFont="1" applyFill="1" applyBorder="1" applyAlignment="1" applyProtection="1">
      <alignment vertical="top" wrapText="1"/>
    </xf>
    <xf numFmtId="0" fontId="7" fillId="6" borderId="0" xfId="0" applyFont="1" applyFill="1" applyBorder="1" applyAlignment="1" applyProtection="1">
      <alignment vertical="top" wrapText="1"/>
    </xf>
    <xf numFmtId="0" fontId="7" fillId="0" borderId="0" xfId="0" quotePrefix="1" applyFont="1" applyFill="1" applyBorder="1" applyAlignment="1" applyProtection="1">
      <alignment vertical="top" wrapText="1"/>
      <protection locked="0"/>
    </xf>
    <xf numFmtId="0" fontId="35" fillId="0" borderId="5" xfId="0" applyFont="1" applyBorder="1" applyAlignment="1" applyProtection="1">
      <alignment vertical="top" textRotation="90" wrapText="1"/>
      <protection locked="0"/>
    </xf>
    <xf numFmtId="0" fontId="11" fillId="5" borderId="4" xfId="0" applyFont="1" applyFill="1" applyBorder="1" applyAlignment="1">
      <alignment vertical="top" wrapText="1"/>
    </xf>
    <xf numFmtId="0" fontId="0" fillId="0" borderId="5" xfId="0" applyBorder="1" applyAlignment="1">
      <alignment vertical="top" textRotation="90" wrapText="1"/>
    </xf>
    <xf numFmtId="0" fontId="1" fillId="6" borderId="0" xfId="0" applyFont="1" applyFill="1" applyBorder="1" applyAlignment="1" applyProtection="1">
      <alignment vertical="top" wrapText="1"/>
    </xf>
    <xf numFmtId="0" fontId="5" fillId="4"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7" fillId="0" borderId="0" xfId="0" applyFont="1" applyAlignment="1" applyProtection="1">
      <alignment vertical="top" wrapText="1"/>
      <protection locked="0"/>
    </xf>
    <xf numFmtId="0" fontId="7" fillId="0" borderId="0" xfId="0" applyFont="1" applyAlignment="1">
      <alignment vertical="top" wrapText="1"/>
    </xf>
    <xf numFmtId="0" fontId="7" fillId="4" borderId="0" xfId="0" applyFont="1" applyFill="1" applyAlignment="1">
      <alignment vertical="top" wrapText="1"/>
    </xf>
    <xf numFmtId="0" fontId="12" fillId="5" borderId="0" xfId="0" applyFont="1" applyFill="1" applyBorder="1" applyAlignment="1">
      <alignment vertical="top" wrapText="1"/>
    </xf>
    <xf numFmtId="0" fontId="0" fillId="0" borderId="0" xfId="0" applyFill="1" applyBorder="1" applyAlignment="1" applyProtection="1">
      <alignment vertical="top" wrapText="1"/>
    </xf>
    <xf numFmtId="0" fontId="43" fillId="0" borderId="11" xfId="0" applyFont="1" applyFill="1" applyBorder="1" applyAlignment="1">
      <alignment vertical="top" wrapText="1"/>
    </xf>
    <xf numFmtId="0" fontId="9" fillId="0" borderId="0" xfId="0" applyFont="1" applyBorder="1" applyAlignment="1" applyProtection="1">
      <alignment vertical="top" wrapText="1"/>
      <protection locked="0"/>
    </xf>
    <xf numFmtId="0" fontId="5" fillId="6" borderId="0" xfId="0" applyFont="1" applyFill="1" applyBorder="1" applyAlignment="1" applyProtection="1">
      <alignment vertical="top" wrapText="1"/>
    </xf>
    <xf numFmtId="0" fontId="13" fillId="0" borderId="0" xfId="0" applyFont="1" applyBorder="1" applyAlignment="1" applyProtection="1">
      <alignment vertical="top" wrapText="1"/>
    </xf>
    <xf numFmtId="0" fontId="5" fillId="0" borderId="0" xfId="0" applyFont="1" applyBorder="1" applyAlignment="1" applyProtection="1">
      <alignment vertical="top" wrapText="1"/>
    </xf>
    <xf numFmtId="0" fontId="33" fillId="6" borderId="4" xfId="0" applyFont="1" applyFill="1" applyBorder="1" applyAlignment="1" applyProtection="1">
      <alignment vertical="top" wrapText="1"/>
      <protection locked="0"/>
    </xf>
    <xf numFmtId="0" fontId="33" fillId="6" borderId="8" xfId="0" applyFont="1" applyFill="1" applyBorder="1" applyAlignment="1" applyProtection="1">
      <alignment vertical="top" wrapText="1"/>
      <protection locked="0"/>
    </xf>
    <xf numFmtId="0" fontId="9" fillId="0" borderId="13" xfId="0" applyFont="1" applyBorder="1" applyAlignment="1" applyProtection="1">
      <alignment vertical="top" wrapText="1"/>
      <protection locked="0"/>
    </xf>
    <xf numFmtId="0" fontId="9" fillId="6" borderId="4" xfId="0" applyFont="1" applyFill="1" applyBorder="1" applyAlignment="1" applyProtection="1">
      <alignment vertical="top" wrapText="1"/>
      <protection locked="0"/>
    </xf>
    <xf numFmtId="0" fontId="6" fillId="6" borderId="0" xfId="0" applyFont="1" applyFill="1" applyBorder="1" applyAlignment="1" applyProtection="1">
      <alignment vertical="top" wrapText="1"/>
    </xf>
    <xf numFmtId="0" fontId="1" fillId="0" borderId="3" xfId="0" applyFont="1" applyBorder="1" applyAlignment="1" applyProtection="1">
      <alignment vertical="center" wrapText="1"/>
    </xf>
    <xf numFmtId="0" fontId="36" fillId="0" borderId="4" xfId="0" applyFont="1" applyBorder="1" applyAlignment="1">
      <alignment vertical="center" wrapText="1"/>
    </xf>
    <xf numFmtId="0" fontId="2" fillId="2" borderId="0" xfId="0" applyFont="1" applyFill="1" applyBorder="1" applyAlignment="1" applyProtection="1">
      <alignment vertical="center" wrapText="1"/>
    </xf>
    <xf numFmtId="0" fontId="4" fillId="0" borderId="0" xfId="0" applyFont="1" applyBorder="1" applyAlignment="1" applyProtection="1">
      <alignment vertical="center" wrapText="1"/>
    </xf>
    <xf numFmtId="0" fontId="1" fillId="3"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13" fillId="0" borderId="11" xfId="0" applyFont="1" applyFill="1" applyBorder="1" applyAlignment="1" applyProtection="1">
      <alignment vertical="top" wrapText="1"/>
    </xf>
    <xf numFmtId="0" fontId="13" fillId="6" borderId="11" xfId="0" applyFont="1" applyFill="1" applyBorder="1" applyAlignment="1" applyProtection="1">
      <alignment vertical="top" wrapText="1"/>
    </xf>
    <xf numFmtId="0" fontId="13" fillId="0" borderId="11" xfId="0" applyFont="1" applyBorder="1" applyAlignment="1" applyProtection="1">
      <alignment vertical="top" wrapText="1"/>
    </xf>
    <xf numFmtId="0" fontId="13" fillId="6" borderId="11" xfId="0" applyFont="1" applyFill="1" applyBorder="1" applyAlignment="1">
      <alignment vertical="top" wrapText="1"/>
    </xf>
    <xf numFmtId="0" fontId="13" fillId="6" borderId="27" xfId="0" applyFont="1" applyFill="1" applyBorder="1" applyAlignment="1">
      <alignment vertical="top" wrapText="1"/>
    </xf>
    <xf numFmtId="0" fontId="13" fillId="12" borderId="27" xfId="0" applyFont="1" applyFill="1" applyBorder="1" applyAlignment="1">
      <alignment vertical="top" wrapText="1"/>
    </xf>
    <xf numFmtId="14" fontId="10" fillId="10" borderId="4" xfId="0" applyNumberFormat="1" applyFont="1" applyFill="1" applyBorder="1" applyAlignment="1">
      <alignment horizontal="center" vertical="center"/>
    </xf>
    <xf numFmtId="0" fontId="8" fillId="0" borderId="11" xfId="0" applyFont="1" applyBorder="1" applyAlignment="1">
      <alignment vertical="top"/>
    </xf>
    <xf numFmtId="0" fontId="8" fillId="0" borderId="0" xfId="0" applyFont="1"/>
    <xf numFmtId="0" fontId="0" fillId="13" borderId="11" xfId="0" applyFill="1" applyBorder="1" applyAlignment="1">
      <alignment vertical="top" wrapText="1"/>
    </xf>
    <xf numFmtId="0" fontId="8" fillId="0" borderId="11" xfId="0" applyFont="1" applyFill="1" applyBorder="1" applyAlignment="1">
      <alignment vertical="top" wrapText="1"/>
    </xf>
    <xf numFmtId="0" fontId="0" fillId="12" borderId="11" xfId="0" applyFill="1" applyBorder="1" applyAlignment="1">
      <alignment vertical="top" wrapText="1"/>
    </xf>
    <xf numFmtId="0" fontId="51" fillId="0" borderId="11" xfId="0" applyFont="1" applyBorder="1" applyAlignment="1">
      <alignment vertical="top" wrapText="1"/>
    </xf>
    <xf numFmtId="0" fontId="0" fillId="0" borderId="11" xfId="0" applyFill="1" applyBorder="1" applyAlignment="1">
      <alignment vertical="top" wrapText="1"/>
    </xf>
    <xf numFmtId="0" fontId="0" fillId="31" borderId="11" xfId="0" applyFill="1" applyBorder="1" applyAlignment="1">
      <alignment vertical="top" wrapText="1"/>
    </xf>
    <xf numFmtId="0" fontId="36" fillId="0" borderId="11" xfId="0" applyNumberFormat="1" applyFont="1" applyFill="1" applyBorder="1" applyAlignment="1">
      <alignment vertical="top" wrapText="1"/>
    </xf>
    <xf numFmtId="0" fontId="0" fillId="10" borderId="11" xfId="0" applyFill="1" applyBorder="1" applyAlignment="1">
      <alignment vertical="top" wrapText="1"/>
    </xf>
    <xf numFmtId="0" fontId="8" fillId="0" borderId="0" xfId="0" applyFont="1" applyAlignment="1">
      <alignment vertical="top"/>
    </xf>
    <xf numFmtId="0" fontId="52" fillId="0" borderId="11" xfId="0" applyFont="1" applyBorder="1" applyAlignment="1">
      <alignment vertical="top" wrapText="1"/>
    </xf>
    <xf numFmtId="0" fontId="0" fillId="0" borderId="0" xfId="0" applyAlignment="1"/>
    <xf numFmtId="0" fontId="52" fillId="0" borderId="11" xfId="0" applyFont="1" applyFill="1" applyBorder="1" applyAlignment="1">
      <alignment vertical="top" wrapText="1"/>
    </xf>
    <xf numFmtId="0" fontId="0" fillId="0" borderId="11" xfId="0" applyBorder="1" applyAlignment="1">
      <alignment wrapText="1"/>
    </xf>
    <xf numFmtId="0" fontId="0" fillId="0" borderId="11" xfId="0" applyFill="1" applyBorder="1" applyAlignment="1">
      <alignment wrapText="1"/>
    </xf>
    <xf numFmtId="0" fontId="0" fillId="0" borderId="0" xfId="0" applyAlignment="1">
      <alignment wrapText="1"/>
    </xf>
    <xf numFmtId="0" fontId="13" fillId="0" borderId="4" xfId="0" applyFont="1" applyBorder="1" applyAlignment="1" applyProtection="1">
      <alignment horizontal="centerContinuous" vertical="center" wrapText="1"/>
    </xf>
    <xf numFmtId="0" fontId="53" fillId="0" borderId="2" xfId="0" applyFont="1" applyBorder="1" applyAlignment="1" applyProtection="1">
      <alignment wrapText="1"/>
    </xf>
    <xf numFmtId="0" fontId="53" fillId="0" borderId="2" xfId="0" applyFont="1" applyBorder="1" applyAlignment="1" applyProtection="1">
      <alignment horizontal="right" wrapText="1"/>
    </xf>
    <xf numFmtId="0" fontId="53" fillId="0" borderId="0" xfId="0" applyFont="1" applyFill="1" applyBorder="1" applyAlignment="1" applyProtection="1">
      <alignment wrapText="1"/>
    </xf>
    <xf numFmtId="0" fontId="53" fillId="0" borderId="0" xfId="0" applyFont="1" applyBorder="1" applyAlignment="1" applyProtection="1">
      <alignment wrapText="1"/>
    </xf>
    <xf numFmtId="167" fontId="53" fillId="0" borderId="2" xfId="0" applyNumberFormat="1" applyFont="1" applyBorder="1" applyAlignment="1" applyProtection="1">
      <alignment horizontal="left" wrapText="1"/>
    </xf>
    <xf numFmtId="0" fontId="53" fillId="0" borderId="2" xfId="0" applyFont="1" applyFill="1" applyBorder="1" applyAlignment="1" applyProtection="1">
      <alignment horizontal="right" wrapText="1"/>
    </xf>
    <xf numFmtId="0" fontId="54" fillId="0" borderId="2" xfId="0" applyFont="1" applyBorder="1" applyAlignment="1" applyProtection="1">
      <alignment vertical="top" wrapText="1"/>
    </xf>
    <xf numFmtId="0" fontId="55" fillId="0" borderId="2" xfId="0" applyFont="1" applyFill="1" applyBorder="1" applyAlignment="1" applyProtection="1">
      <alignment horizontal="center" vertical="top" wrapText="1"/>
    </xf>
    <xf numFmtId="0" fontId="13" fillId="0" borderId="4" xfId="0" applyFont="1" applyFill="1" applyBorder="1" applyAlignment="1" applyProtection="1">
      <alignment horizontal="centerContinuous" vertical="center"/>
    </xf>
    <xf numFmtId="0" fontId="55" fillId="0" borderId="11" xfId="0" applyFont="1" applyBorder="1" applyAlignment="1">
      <alignment vertical="top" wrapText="1"/>
    </xf>
    <xf numFmtId="0" fontId="55" fillId="6" borderId="11" xfId="0" applyFont="1" applyFill="1" applyBorder="1" applyAlignment="1">
      <alignment vertical="top" wrapText="1"/>
    </xf>
    <xf numFmtId="0" fontId="13" fillId="0" borderId="11" xfId="0" applyFont="1" applyBorder="1" applyAlignment="1">
      <alignment vertical="top" wrapText="1"/>
    </xf>
    <xf numFmtId="0" fontId="36" fillId="0" borderId="11" xfId="0" applyFont="1" applyBorder="1"/>
    <xf numFmtId="14" fontId="36" fillId="0" borderId="11" xfId="0" applyNumberFormat="1" applyFont="1" applyBorder="1"/>
    <xf numFmtId="0" fontId="36" fillId="0" borderId="11" xfId="0" applyFont="1" applyBorder="1" applyAlignment="1"/>
    <xf numFmtId="0" fontId="36" fillId="0" borderId="11" xfId="0" applyFont="1" applyFill="1" applyBorder="1" applyAlignment="1">
      <alignment wrapText="1"/>
    </xf>
    <xf numFmtId="0" fontId="36" fillId="0" borderId="11" xfId="0" applyFont="1" applyBorder="1" applyProtection="1"/>
    <xf numFmtId="0" fontId="36" fillId="0" borderId="11" xfId="0" applyFont="1" applyFill="1" applyBorder="1" applyAlignment="1" applyProtection="1">
      <alignment wrapText="1"/>
    </xf>
    <xf numFmtId="0" fontId="37" fillId="0" borderId="11" xfId="0" applyNumberFormat="1" applyFont="1" applyFill="1" applyBorder="1" applyAlignment="1" applyProtection="1">
      <alignment horizontal="right" vertical="center" wrapText="1"/>
    </xf>
    <xf numFmtId="0" fontId="36" fillId="0" borderId="11" xfId="0" applyFont="1" applyFill="1" applyBorder="1"/>
    <xf numFmtId="0" fontId="45" fillId="0" borderId="11" xfId="0" applyFont="1" applyFill="1" applyBorder="1" applyAlignment="1">
      <alignment wrapText="1"/>
    </xf>
    <xf numFmtId="0" fontId="36" fillId="6" borderId="11" xfId="0" applyFont="1" applyFill="1" applyBorder="1"/>
    <xf numFmtId="14" fontId="36" fillId="6" borderId="11" xfId="0" applyNumberFormat="1" applyFont="1" applyFill="1" applyBorder="1"/>
    <xf numFmtId="0" fontId="45" fillId="6" borderId="11" xfId="0" applyFont="1" applyFill="1" applyBorder="1" applyAlignment="1">
      <alignment wrapText="1"/>
    </xf>
    <xf numFmtId="164" fontId="36" fillId="6" borderId="11" xfId="0" applyNumberFormat="1" applyFont="1" applyFill="1" applyBorder="1" applyAlignment="1" applyProtection="1">
      <alignment wrapText="1"/>
    </xf>
    <xf numFmtId="0" fontId="56" fillId="0" borderId="5" xfId="0" applyFont="1" applyBorder="1" applyAlignment="1" applyProtection="1">
      <alignment vertical="top" wrapText="1"/>
    </xf>
    <xf numFmtId="0" fontId="56" fillId="0" borderId="0" xfId="0" applyFont="1" applyBorder="1" applyAlignment="1" applyProtection="1">
      <alignment vertical="top" wrapText="1"/>
    </xf>
    <xf numFmtId="0" fontId="56" fillId="0" borderId="0" xfId="0" applyFont="1" applyFill="1" applyBorder="1" applyAlignment="1" applyProtection="1">
      <alignment vertical="top" wrapText="1"/>
    </xf>
    <xf numFmtId="166" fontId="56" fillId="0" borderId="0" xfId="0" applyNumberFormat="1" applyFont="1" applyBorder="1" applyAlignment="1" applyProtection="1">
      <alignment vertical="top" wrapText="1"/>
    </xf>
    <xf numFmtId="0" fontId="56" fillId="0" borderId="6" xfId="0" applyFont="1" applyBorder="1" applyAlignment="1" applyProtection="1">
      <alignment vertical="top" wrapText="1"/>
    </xf>
    <xf numFmtId="0" fontId="56" fillId="0" borderId="6" xfId="0" applyFont="1" applyBorder="1" applyAlignment="1">
      <alignment vertical="top" wrapText="1"/>
    </xf>
    <xf numFmtId="0" fontId="57" fillId="2" borderId="0" xfId="0" applyFont="1" applyFill="1" applyBorder="1" applyAlignment="1" applyProtection="1">
      <alignment vertical="top" wrapText="1"/>
    </xf>
    <xf numFmtId="0" fontId="56" fillId="3" borderId="0" xfId="0" applyFont="1" applyFill="1" applyBorder="1" applyAlignment="1" applyProtection="1">
      <alignment vertical="top" wrapText="1"/>
    </xf>
    <xf numFmtId="0" fontId="56" fillId="4" borderId="0" xfId="0" applyFont="1" applyFill="1" applyBorder="1" applyAlignment="1" applyProtection="1">
      <alignment vertical="top" wrapText="1"/>
    </xf>
    <xf numFmtId="0" fontId="56" fillId="0" borderId="5" xfId="0" applyFont="1" applyBorder="1" applyAlignment="1">
      <alignment vertical="top" wrapText="1"/>
    </xf>
    <xf numFmtId="166" fontId="56" fillId="0" borderId="11" xfId="0" applyNumberFormat="1" applyFont="1" applyBorder="1" applyAlignment="1" applyProtection="1">
      <alignment vertical="top" wrapText="1"/>
    </xf>
    <xf numFmtId="0" fontId="56" fillId="0" borderId="4" xfId="0" applyFont="1" applyBorder="1" applyAlignment="1" applyProtection="1">
      <alignment vertical="top" wrapText="1"/>
      <protection locked="0"/>
    </xf>
    <xf numFmtId="0" fontId="58" fillId="7" borderId="0" xfId="0" applyFont="1" applyFill="1" applyBorder="1" applyAlignment="1" applyProtection="1">
      <alignment vertical="top" wrapText="1"/>
    </xf>
    <xf numFmtId="0" fontId="56" fillId="0" borderId="0" xfId="0" applyNumberFormat="1" applyFont="1" applyBorder="1" applyAlignment="1" applyProtection="1">
      <alignment vertical="top" wrapText="1"/>
    </xf>
    <xf numFmtId="165" fontId="56" fillId="3" borderId="0" xfId="0" applyNumberFormat="1" applyFont="1" applyFill="1" applyBorder="1" applyAlignment="1" applyProtection="1">
      <alignment vertical="top" wrapText="1"/>
    </xf>
    <xf numFmtId="0" fontId="56" fillId="6" borderId="5" xfId="0" applyFont="1" applyFill="1" applyBorder="1" applyAlignment="1" applyProtection="1">
      <alignment vertical="top" textRotation="90" wrapText="1"/>
      <protection locked="0"/>
    </xf>
    <xf numFmtId="0" fontId="59" fillId="0" borderId="4" xfId="0" applyFont="1" applyBorder="1" applyAlignment="1" applyProtection="1">
      <alignment vertical="top" wrapText="1"/>
      <protection locked="0"/>
    </xf>
    <xf numFmtId="0" fontId="59" fillId="0" borderId="8" xfId="0" applyFont="1" applyBorder="1" applyAlignment="1" applyProtection="1">
      <alignment vertical="top" wrapText="1"/>
      <protection locked="0"/>
    </xf>
    <xf numFmtId="0" fontId="58" fillId="8" borderId="0" xfId="0" applyFont="1" applyFill="1" applyBorder="1" applyAlignment="1" applyProtection="1">
      <alignment vertical="top" wrapText="1"/>
    </xf>
    <xf numFmtId="0" fontId="56" fillId="0" borderId="5" xfId="0" applyFont="1" applyBorder="1" applyAlignment="1">
      <alignment vertical="top" textRotation="90" wrapText="1"/>
    </xf>
    <xf numFmtId="0" fontId="56" fillId="6" borderId="0" xfId="0" applyFont="1" applyFill="1" applyBorder="1" applyAlignment="1" applyProtection="1">
      <alignment vertical="top" wrapText="1"/>
    </xf>
    <xf numFmtId="0" fontId="56" fillId="0" borderId="2" xfId="0" applyFont="1" applyBorder="1" applyAlignment="1" applyProtection="1">
      <alignment vertical="top" wrapText="1"/>
      <protection locked="0"/>
    </xf>
    <xf numFmtId="0" fontId="56" fillId="0" borderId="12" xfId="0" applyFont="1" applyBorder="1" applyAlignment="1" applyProtection="1">
      <alignment vertical="top" wrapText="1"/>
      <protection locked="0"/>
    </xf>
    <xf numFmtId="0" fontId="36" fillId="12" borderId="11" xfId="0" applyFont="1" applyFill="1" applyBorder="1" applyAlignment="1" applyProtection="1">
      <alignment horizontal="center"/>
    </xf>
    <xf numFmtId="0" fontId="36" fillId="13" borderId="11" xfId="0" applyFont="1" applyFill="1" applyBorder="1" applyAlignment="1" applyProtection="1">
      <alignment horizontal="center" textRotation="90"/>
    </xf>
    <xf numFmtId="0" fontId="36" fillId="13" borderId="11" xfId="0" applyFont="1" applyFill="1" applyBorder="1" applyAlignment="1" applyProtection="1">
      <alignment horizontal="center" textRotation="90" wrapText="1"/>
    </xf>
    <xf numFmtId="0" fontId="0" fillId="6" borderId="0" xfId="0" applyFill="1"/>
    <xf numFmtId="0" fontId="0" fillId="6" borderId="5" xfId="0" applyFill="1" applyBorder="1" applyAlignment="1">
      <alignment vertical="top" wrapText="1"/>
    </xf>
    <xf numFmtId="0" fontId="56" fillId="0" borderId="11" xfId="0" applyFont="1" applyBorder="1" applyAlignment="1">
      <alignment vertical="top" wrapText="1"/>
    </xf>
    <xf numFmtId="0" fontId="56" fillId="0" borderId="11" xfId="0" applyFont="1" applyFill="1" applyBorder="1" applyAlignment="1" applyProtection="1">
      <alignment vertical="top" wrapText="1"/>
    </xf>
    <xf numFmtId="0" fontId="13" fillId="0" borderId="11" xfId="0" applyFont="1" applyBorder="1" applyAlignment="1" applyProtection="1">
      <alignment vertical="top" wrapText="1"/>
      <protection locked="0"/>
    </xf>
    <xf numFmtId="0" fontId="55" fillId="0" borderId="11" xfId="0" applyFont="1" applyFill="1" applyBorder="1" applyAlignment="1">
      <alignment vertical="top" wrapText="1"/>
    </xf>
    <xf numFmtId="0" fontId="53" fillId="0" borderId="1" xfId="0" applyFont="1" applyBorder="1" applyAlignment="1" applyProtection="1">
      <alignment wrapText="1"/>
    </xf>
    <xf numFmtId="0" fontId="53" fillId="0" borderId="12" xfId="0" applyFont="1" applyBorder="1" applyAlignment="1" applyProtection="1">
      <alignment wrapText="1"/>
    </xf>
    <xf numFmtId="0" fontId="44" fillId="0" borderId="14" xfId="0" applyFont="1" applyFill="1" applyBorder="1" applyAlignment="1" applyProtection="1">
      <alignment horizontal="centerContinuous" vertical="center"/>
    </xf>
    <xf numFmtId="0" fontId="1" fillId="0" borderId="6" xfId="0" applyFont="1" applyFill="1" applyBorder="1" applyAlignment="1" applyProtection="1">
      <alignment horizontal="centerContinuous" vertical="center" wrapText="1"/>
    </xf>
    <xf numFmtId="166" fontId="1" fillId="0" borderId="10" xfId="0" applyNumberFormat="1" applyFont="1" applyFill="1" applyBorder="1" applyAlignment="1" applyProtection="1">
      <alignment horizontal="centerContinuous" vertical="center" wrapText="1"/>
    </xf>
    <xf numFmtId="0" fontId="48" fillId="0" borderId="3" xfId="0" applyFont="1" applyBorder="1" applyAlignment="1">
      <alignment vertical="top" wrapText="1"/>
    </xf>
    <xf numFmtId="0" fontId="41" fillId="11" borderId="11" xfId="0" applyFont="1" applyFill="1" applyBorder="1" applyAlignment="1">
      <alignment horizontal="center" vertical="top" wrapText="1"/>
    </xf>
    <xf numFmtId="0" fontId="50" fillId="6" borderId="28" xfId="37" applyFont="1" applyFill="1" applyBorder="1" applyAlignment="1">
      <alignment horizontal="center" vertical="top"/>
    </xf>
    <xf numFmtId="0" fontId="50" fillId="6" borderId="28" xfId="37" applyFill="1" applyBorder="1" applyAlignment="1">
      <alignment horizontal="center" vertical="top"/>
    </xf>
    <xf numFmtId="0" fontId="42" fillId="0" borderId="12" xfId="0" applyFont="1" applyBorder="1" applyAlignment="1">
      <alignment vertical="top" wrapText="1"/>
    </xf>
    <xf numFmtId="0" fontId="42" fillId="0" borderId="10" xfId="0" applyFont="1" applyBorder="1" applyAlignment="1">
      <alignment vertical="top" wrapText="1"/>
    </xf>
    <xf numFmtId="0" fontId="42" fillId="0" borderId="30" xfId="0" applyFont="1" applyBorder="1" applyAlignment="1">
      <alignment vertical="top" wrapText="1"/>
    </xf>
    <xf numFmtId="0" fontId="42" fillId="0" borderId="8" xfId="0" applyFont="1" applyBorder="1" applyAlignment="1">
      <alignment vertical="top" wrapText="1"/>
    </xf>
    <xf numFmtId="0" fontId="50" fillId="6" borderId="29" xfId="37" applyFill="1" applyBorder="1" applyAlignment="1">
      <alignment horizontal="center" vertical="top"/>
    </xf>
    <xf numFmtId="0" fontId="50" fillId="6" borderId="29" xfId="37" applyFont="1" applyFill="1" applyBorder="1" applyAlignment="1">
      <alignment horizontal="center" vertical="top"/>
    </xf>
    <xf numFmtId="0" fontId="50" fillId="0" borderId="23" xfId="37" applyAlignment="1">
      <alignment horizontal="center" vertical="top"/>
    </xf>
    <xf numFmtId="0" fontId="50" fillId="0" borderId="23" xfId="37" applyFont="1" applyAlignment="1">
      <alignment horizontal="center" vertical="top"/>
    </xf>
    <xf numFmtId="0" fontId="42" fillId="0" borderId="31" xfId="0" applyFont="1" applyBorder="1" applyAlignment="1">
      <alignment vertical="top" wrapText="1"/>
    </xf>
    <xf numFmtId="0" fontId="36" fillId="0" borderId="9" xfId="0" applyFont="1" applyFill="1" applyBorder="1"/>
    <xf numFmtId="0" fontId="42" fillId="0" borderId="7" xfId="0" applyNumberFormat="1" applyFont="1" applyBorder="1" applyAlignment="1">
      <alignment vertical="top" wrapText="1"/>
    </xf>
    <xf numFmtId="0" fontId="42" fillId="0" borderId="7" xfId="0" applyFont="1" applyBorder="1" applyAlignment="1">
      <alignment vertical="top" wrapText="1"/>
    </xf>
    <xf numFmtId="0" fontId="50" fillId="0" borderId="32" xfId="37" applyBorder="1" applyAlignment="1">
      <alignment horizontal="center" vertical="top"/>
    </xf>
    <xf numFmtId="0" fontId="50" fillId="0" borderId="33" xfId="37" applyBorder="1" applyAlignment="1">
      <alignment horizontal="center" vertical="top"/>
    </xf>
    <xf numFmtId="0" fontId="50" fillId="0" borderId="33" xfId="37" applyFont="1" applyBorder="1" applyAlignment="1">
      <alignment horizontal="center" vertical="top"/>
    </xf>
  </cellXfs>
  <cellStyles count="43">
    <cellStyle name="20 % - Accent1" xfId="1"/>
    <cellStyle name="20 % - Accent2" xfId="2"/>
    <cellStyle name="20 % - Accent3" xfId="3"/>
    <cellStyle name="20 % - Accent4" xfId="4"/>
    <cellStyle name="20 % - Accent5" xfId="5"/>
    <cellStyle name="20 % - Accent6" xfId="6"/>
    <cellStyle name="40 % - Accent1" xfId="7"/>
    <cellStyle name="40 % - Accent2" xfId="8"/>
    <cellStyle name="40 % - Accent3" xfId="9"/>
    <cellStyle name="40 % - Accent4" xfId="10"/>
    <cellStyle name="40 % - Accent5" xfId="11"/>
    <cellStyle name="40 % - Accent6" xfId="12"/>
    <cellStyle name="60 % - Accent1" xfId="13"/>
    <cellStyle name="60 % - Accent2" xfId="14"/>
    <cellStyle name="60 % - Accent3" xfId="15"/>
    <cellStyle name="60 % - Accent4" xfId="16"/>
    <cellStyle name="60 % - Accent5" xfId="17"/>
    <cellStyle name="60 % - Accent6" xfId="18"/>
    <cellStyle name="Accent1" xfId="19"/>
    <cellStyle name="Accent2" xfId="20"/>
    <cellStyle name="Accent3" xfId="21"/>
    <cellStyle name="Accent4" xfId="22"/>
    <cellStyle name="Accent5" xfId="23"/>
    <cellStyle name="Accent6" xfId="24"/>
    <cellStyle name="Avertissement" xfId="25"/>
    <cellStyle name="Calcul" xfId="26"/>
    <cellStyle name="Cellule liée" xfId="27"/>
    <cellStyle name="Commentaire" xfId="28"/>
    <cellStyle name="Entrée" xfId="29"/>
    <cellStyle name="Insatisfaisant" xfId="30"/>
    <cellStyle name="Neutre" xfId="31"/>
    <cellStyle name="Normal" xfId="0" builtinId="0"/>
    <cellStyle name="Satisfaisant" xfId="32"/>
    <cellStyle name="Sortie" xfId="33"/>
    <cellStyle name="Texte explicatif" xfId="34"/>
    <cellStyle name="Titre" xfId="35"/>
    <cellStyle name="Titre 1" xfId="36"/>
    <cellStyle name="Titre 2" xfId="37"/>
    <cellStyle name="Titre 3" xfId="38"/>
    <cellStyle name="Titre 4" xfId="39"/>
    <cellStyle name="titre2" xfId="42"/>
    <cellStyle name="Total" xfId="40"/>
    <cellStyle name="Vérification" xfId="41"/>
  </cellStyles>
  <dxfs count="1">
    <dxf>
      <font>
        <condense val="0"/>
        <extend val="0"/>
        <color indexed="9"/>
      </font>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D51203"/>
      <rgbColor rgb="00FFFFE7"/>
      <rgbColor rgb="00E7FFFF"/>
      <rgbColor rgb="00FFF2D7"/>
      <rgbColor rgb="00FFE1DF"/>
      <rgbColor rgb="00E3FFE3"/>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externalLink" Target="externalLinks/externalLink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hufna/Documents/Jean%20Jaur&#232;s%20CE2/RENTREE/ProgCahierJournalCM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ppréciations"/>
      <sheetName val="Page1"/>
      <sheetName val="Page2"/>
      <sheetName val="Compétences1"/>
      <sheetName val="Compétences2"/>
      <sheetName val="Mode d'emploi"/>
      <sheetName val="Sciences"/>
      <sheetName val="Dictées"/>
      <sheetName val="Ecrire"/>
      <sheetName val="Arts Visuels"/>
      <sheetName val="HistArts"/>
      <sheetName val="Maths1"/>
    </sheetNames>
    <sheetDataSet>
      <sheetData sheetId="0"/>
      <sheetData sheetId="1"/>
      <sheetData sheetId="2"/>
      <sheetData sheetId="3">
        <row r="2">
          <cell r="A2" t="str">
            <v>S1</v>
          </cell>
        </row>
        <row r="3">
          <cell r="A3" t="str">
            <v>S2</v>
          </cell>
        </row>
        <row r="4">
          <cell r="A4" t="str">
            <v>S3</v>
          </cell>
        </row>
        <row r="5">
          <cell r="A5" t="str">
            <v>S4</v>
          </cell>
        </row>
        <row r="6">
          <cell r="A6" t="str">
            <v>S5</v>
          </cell>
        </row>
        <row r="7">
          <cell r="A7" t="str">
            <v>S6</v>
          </cell>
        </row>
        <row r="8">
          <cell r="A8" t="str">
            <v>S7</v>
          </cell>
        </row>
        <row r="9">
          <cell r="A9" t="str">
            <v>S8</v>
          </cell>
        </row>
        <row r="10">
          <cell r="A10" t="str">
            <v>S9</v>
          </cell>
        </row>
        <row r="11">
          <cell r="A11" t="str">
            <v>S10</v>
          </cell>
        </row>
        <row r="12">
          <cell r="A12" t="str">
            <v>S11</v>
          </cell>
        </row>
        <row r="13">
          <cell r="A13" t="str">
            <v>S12</v>
          </cell>
        </row>
        <row r="14">
          <cell r="A14" t="str">
            <v>S13</v>
          </cell>
        </row>
        <row r="15">
          <cell r="A15" t="str">
            <v>S14</v>
          </cell>
        </row>
        <row r="16">
          <cell r="A16" t="str">
            <v>S15</v>
          </cell>
        </row>
        <row r="17">
          <cell r="A17" t="str">
            <v>S16</v>
          </cell>
        </row>
        <row r="18">
          <cell r="A18" t="str">
            <v>S17</v>
          </cell>
        </row>
        <row r="19">
          <cell r="A19" t="str">
            <v>S18</v>
          </cell>
        </row>
        <row r="20">
          <cell r="A20" t="str">
            <v>S19</v>
          </cell>
        </row>
        <row r="21">
          <cell r="A21" t="str">
            <v>S20</v>
          </cell>
        </row>
        <row r="22">
          <cell r="A22" t="str">
            <v>S21</v>
          </cell>
        </row>
        <row r="23">
          <cell r="A23" t="str">
            <v>S22</v>
          </cell>
        </row>
        <row r="24">
          <cell r="A24" t="str">
            <v>S23</v>
          </cell>
        </row>
        <row r="25">
          <cell r="A25" t="str">
            <v>S24</v>
          </cell>
        </row>
        <row r="26">
          <cell r="A26" t="str">
            <v>S25</v>
          </cell>
        </row>
        <row r="27">
          <cell r="A27" t="str">
            <v>S26</v>
          </cell>
        </row>
        <row r="28">
          <cell r="A28" t="str">
            <v>S27</v>
          </cell>
        </row>
        <row r="29">
          <cell r="A29" t="str">
            <v>S28</v>
          </cell>
        </row>
        <row r="30">
          <cell r="A30" t="str">
            <v>S29</v>
          </cell>
        </row>
        <row r="31">
          <cell r="A31" t="str">
            <v>S30</v>
          </cell>
        </row>
        <row r="32">
          <cell r="A32" t="str">
            <v>S31</v>
          </cell>
        </row>
        <row r="33">
          <cell r="A33" t="str">
            <v>S32</v>
          </cell>
        </row>
        <row r="34">
          <cell r="A34" t="str">
            <v>S33</v>
          </cell>
        </row>
        <row r="35">
          <cell r="A35" t="str">
            <v>S34</v>
          </cell>
        </row>
        <row r="36">
          <cell r="A36" t="str">
            <v>S35</v>
          </cell>
        </row>
        <row r="37">
          <cell r="A37" t="str">
            <v>S36</v>
          </cell>
        </row>
        <row r="38">
          <cell r="A38" t="str">
            <v>S37</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CFFCC"/>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Feuil1" enableFormatConditionsCalculation="0"/>
  <dimension ref="A1:AY112"/>
  <sheetViews>
    <sheetView view="pageLayout" topLeftCell="B5" zoomScale="135" zoomScaleNormal="135" zoomScaleSheetLayoutView="100" zoomScalePageLayoutView="135" workbookViewId="0">
      <selection activeCell="D1" sqref="D1"/>
    </sheetView>
  </sheetViews>
  <sheetFormatPr baseColWidth="10" defaultColWidth="11.5" defaultRowHeight="33" customHeight="1"/>
  <cols>
    <col min="1" max="1" width="3.83203125" style="74" hidden="1" customWidth="1"/>
    <col min="2" max="2" width="6.1640625" style="75" customWidth="1"/>
    <col min="3" max="3" width="21.83203125" style="123" customWidth="1"/>
    <col min="4" max="4" width="56.6640625" style="123" customWidth="1"/>
    <col min="5" max="5" width="2" style="74" hidden="1" customWidth="1"/>
    <col min="6" max="6" width="0.1640625" style="74" hidden="1" customWidth="1"/>
    <col min="7" max="7" width="4.33203125" style="74" hidden="1" customWidth="1"/>
    <col min="8" max="8" width="6.5" style="74" hidden="1" customWidth="1"/>
    <col min="9" max="9" width="6.1640625" style="124" hidden="1" customWidth="1"/>
    <col min="10" max="10" width="6.5" style="74" hidden="1" customWidth="1"/>
    <col min="11" max="11" width="11.5" style="72"/>
    <col min="12" max="12" width="9.6640625" style="72" customWidth="1"/>
    <col min="13" max="13" width="9.1640625" style="72" bestFit="1" customWidth="1"/>
    <col min="14" max="14" width="12" style="72" customWidth="1"/>
    <col min="15" max="15" width="46.33203125" style="72" customWidth="1"/>
    <col min="16" max="16" width="14.33203125" style="74" customWidth="1"/>
    <col min="17" max="17" width="9.5" style="74" customWidth="1"/>
    <col min="18" max="16384" width="11.5" style="74"/>
  </cols>
  <sheetData>
    <row r="1" spans="1:43" ht="33" customHeight="1">
      <c r="A1" s="66"/>
      <c r="B1" s="67"/>
      <c r="C1" s="169" t="s">
        <v>870</v>
      </c>
      <c r="D1" s="168" t="s">
        <v>744</v>
      </c>
      <c r="E1" s="68"/>
      <c r="F1" s="68"/>
      <c r="G1" s="68"/>
      <c r="H1" s="69"/>
      <c r="I1" s="70"/>
      <c r="J1" s="71">
        <v>1</v>
      </c>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2"/>
      <c r="AQ1" s="72"/>
    </row>
    <row r="2" spans="1:43" s="1" customFormat="1" ht="33" customHeight="1">
      <c r="A2" s="130"/>
      <c r="B2" s="4" t="s">
        <v>894</v>
      </c>
      <c r="C2" s="170"/>
      <c r="D2" s="161"/>
      <c r="E2" s="131"/>
      <c r="F2" s="131"/>
      <c r="G2" s="131"/>
      <c r="H2" s="132"/>
      <c r="I2" s="133"/>
      <c r="J2" s="134"/>
      <c r="K2" s="135"/>
      <c r="L2" s="135"/>
      <c r="M2" s="135"/>
      <c r="N2" s="135"/>
      <c r="O2" s="135"/>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5"/>
      <c r="AQ2" s="135"/>
    </row>
    <row r="3" spans="1:43" s="188" customFormat="1" ht="33" customHeight="1">
      <c r="A3" s="187" t="s">
        <v>890</v>
      </c>
      <c r="C3" s="189" t="s">
        <v>889</v>
      </c>
      <c r="D3" s="190">
        <f>VLOOKUP(D1,Compétences1!2:100,2,FALSE)</f>
        <v>42436</v>
      </c>
      <c r="E3" s="191"/>
      <c r="F3" s="192"/>
      <c r="G3" s="192"/>
      <c r="H3" s="193"/>
      <c r="J3" s="194"/>
      <c r="K3" s="189"/>
      <c r="L3" s="189"/>
      <c r="M3" s="189"/>
      <c r="N3" s="189"/>
      <c r="O3" s="189"/>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89"/>
      <c r="AQ3" s="189"/>
    </row>
    <row r="4" spans="1:43" s="84" customFormat="1" ht="24" customHeight="1">
      <c r="A4" s="93"/>
      <c r="B4" s="76" t="s">
        <v>727</v>
      </c>
      <c r="C4" s="171" t="s">
        <v>871</v>
      </c>
      <c r="D4" s="137" t="str">
        <f>VLOOKUP(Page1!D1,Compétences1!2:100,4,FALSE)</f>
        <v>Compréhension de texte - Questions  de lecture</v>
      </c>
      <c r="E4" s="77"/>
      <c r="F4" s="77"/>
      <c r="G4" s="78"/>
      <c r="H4" s="79" t="e">
        <f>IF(OR(AND(#REF!&lt;#REF!,ISNUMBER(#REF!)=TRUE),#REF!="e"),"X","")</f>
        <v>#REF!</v>
      </c>
      <c r="I4" s="80" t="e">
        <f>#REF!</f>
        <v>#REF!</v>
      </c>
      <c r="J4" s="81" t="e">
        <f>IF(ISNUMBER(#REF!)=TRUE,#REF!*0.05,IF(#REF!="d",#REF!*0.05,IF(#REF!="c",#REF!*0.05,IF(#REF!="e",#REF!*0.05,IF(#REF!="b",#REF!*0.05,IF(#REF!="a",#REF!*0.05,""))))))</f>
        <v>#REF!</v>
      </c>
      <c r="K4" s="82"/>
      <c r="L4" s="82"/>
      <c r="M4" s="82"/>
      <c r="N4" s="82"/>
      <c r="O4" s="82"/>
      <c r="P4" s="83"/>
      <c r="Q4" s="83"/>
      <c r="R4" s="83"/>
      <c r="S4" s="83"/>
      <c r="T4" s="83"/>
      <c r="U4" s="83"/>
      <c r="V4" s="83"/>
      <c r="W4" s="83"/>
      <c r="X4" s="83"/>
      <c r="Y4" s="83"/>
      <c r="Z4" s="83"/>
      <c r="AA4" s="83"/>
      <c r="AB4" s="83"/>
      <c r="AC4" s="83"/>
      <c r="AD4" s="83"/>
      <c r="AE4" s="83"/>
      <c r="AF4" s="83"/>
      <c r="AG4" s="83"/>
      <c r="AH4" s="83"/>
      <c r="AI4" s="83"/>
      <c r="AJ4" s="83"/>
      <c r="AK4" s="83"/>
      <c r="AL4" s="83"/>
      <c r="AM4" s="83"/>
      <c r="AN4" s="83"/>
      <c r="AO4" s="83"/>
    </row>
    <row r="5" spans="1:43" s="84" customFormat="1" ht="34">
      <c r="A5" s="93"/>
      <c r="B5" s="76"/>
      <c r="C5" s="171" t="s">
        <v>872</v>
      </c>
      <c r="D5" s="137" t="str">
        <f>VLOOKUP(Page1!D1,PICOT!2:100,2,FALSE)</f>
        <v xml:space="preserve">La légende de l’homme à la cervelle d’or - Texte au passé simple / imparfait </v>
      </c>
      <c r="E5" s="87"/>
      <c r="F5" s="87"/>
      <c r="G5" s="88"/>
      <c r="H5" s="79"/>
      <c r="I5" s="80"/>
      <c r="J5" s="81"/>
      <c r="K5" s="82"/>
      <c r="L5" s="82"/>
      <c r="M5" s="89"/>
      <c r="N5" s="82"/>
      <c r="O5" s="82"/>
      <c r="P5" s="83"/>
      <c r="Q5" s="83"/>
      <c r="R5" s="83"/>
      <c r="S5" s="83"/>
      <c r="T5" s="83"/>
      <c r="U5" s="83"/>
      <c r="V5" s="83"/>
      <c r="W5" s="83"/>
      <c r="X5" s="83"/>
      <c r="Y5" s="83"/>
      <c r="Z5" s="83"/>
      <c r="AA5" s="83"/>
      <c r="AB5" s="83"/>
      <c r="AC5" s="83"/>
      <c r="AD5" s="83"/>
      <c r="AE5" s="83"/>
      <c r="AF5" s="83"/>
      <c r="AG5" s="83"/>
      <c r="AH5" s="83"/>
      <c r="AI5" s="83"/>
      <c r="AJ5" s="83"/>
      <c r="AK5" s="83"/>
      <c r="AL5" s="83"/>
      <c r="AM5" s="83"/>
      <c r="AN5" s="83"/>
      <c r="AO5" s="83"/>
    </row>
    <row r="6" spans="1:43" s="84" customFormat="1" ht="17">
      <c r="A6" s="93"/>
      <c r="B6" s="76"/>
      <c r="C6" s="173" t="s">
        <v>873</v>
      </c>
      <c r="D6" s="137" t="str">
        <f>VLOOKUP(Page1!D1,PICOT!2:100,3,FALSE)</f>
        <v xml:space="preserve">2 transpositions Je et tu </v>
      </c>
      <c r="E6" s="87"/>
      <c r="F6" s="87"/>
      <c r="G6" s="88"/>
      <c r="H6" s="79"/>
      <c r="I6" s="80"/>
      <c r="J6" s="81"/>
      <c r="K6" s="82"/>
      <c r="L6" s="82"/>
      <c r="M6" s="89"/>
      <c r="N6" s="82"/>
      <c r="O6" s="82"/>
      <c r="P6" s="83"/>
      <c r="Q6" s="83"/>
      <c r="R6" s="83"/>
      <c r="S6" s="83"/>
      <c r="T6" s="83"/>
      <c r="U6" s="83"/>
      <c r="V6" s="83"/>
      <c r="W6" s="83"/>
      <c r="X6" s="83"/>
      <c r="Y6" s="83"/>
      <c r="Z6" s="83"/>
      <c r="AA6" s="83"/>
      <c r="AB6" s="83"/>
      <c r="AC6" s="83"/>
      <c r="AD6" s="83"/>
      <c r="AE6" s="83"/>
      <c r="AF6" s="83"/>
      <c r="AG6" s="83"/>
      <c r="AH6" s="83"/>
      <c r="AI6" s="83"/>
      <c r="AJ6" s="83"/>
      <c r="AK6" s="83"/>
      <c r="AL6" s="83"/>
      <c r="AM6" s="83"/>
      <c r="AN6" s="83"/>
      <c r="AO6" s="83"/>
    </row>
    <row r="7" spans="1:43" s="84" customFormat="1" ht="17">
      <c r="A7" s="93"/>
      <c r="B7" s="76"/>
      <c r="C7" s="173" t="s">
        <v>874</v>
      </c>
      <c r="D7" s="137">
        <f>VLOOKUP(Page1!D1,PICOT!2:100,4,FALSE)</f>
        <v>0</v>
      </c>
      <c r="E7" s="87"/>
      <c r="F7" s="87"/>
      <c r="G7" s="88"/>
      <c r="H7" s="79"/>
      <c r="I7" s="80"/>
      <c r="J7" s="81"/>
      <c r="K7" s="82"/>
      <c r="L7" s="82"/>
      <c r="M7" s="89"/>
      <c r="N7" s="82"/>
      <c r="O7" s="82"/>
      <c r="P7" s="83"/>
      <c r="Q7" s="83"/>
      <c r="R7" s="83"/>
      <c r="S7" s="83"/>
      <c r="T7" s="83"/>
      <c r="U7" s="83"/>
      <c r="V7" s="83"/>
      <c r="W7" s="83"/>
      <c r="X7" s="83"/>
      <c r="Y7" s="83"/>
      <c r="Z7" s="83"/>
      <c r="AA7" s="83"/>
      <c r="AB7" s="83"/>
      <c r="AC7" s="83"/>
      <c r="AD7" s="83"/>
      <c r="AE7" s="83"/>
      <c r="AF7" s="83"/>
      <c r="AG7" s="83"/>
      <c r="AH7" s="83"/>
      <c r="AI7" s="83"/>
      <c r="AJ7" s="83"/>
      <c r="AK7" s="83"/>
      <c r="AL7" s="83"/>
      <c r="AM7" s="83"/>
      <c r="AN7" s="83"/>
      <c r="AO7" s="83"/>
    </row>
    <row r="8" spans="1:43" s="84" customFormat="1" ht="34">
      <c r="A8" s="93"/>
      <c r="B8" s="76"/>
      <c r="C8" s="171" t="s">
        <v>875</v>
      </c>
      <c r="D8" s="137">
        <f>VLOOKUP(Page1!D1,Grammaire!2:100,2,FALSE)</f>
        <v>0</v>
      </c>
      <c r="E8" s="87"/>
      <c r="F8" s="87"/>
      <c r="G8" s="88"/>
      <c r="H8" s="79"/>
      <c r="I8" s="80"/>
      <c r="J8" s="81"/>
      <c r="K8" s="82"/>
      <c r="L8" s="82"/>
      <c r="M8" s="89"/>
      <c r="N8" s="82"/>
      <c r="O8" s="82"/>
      <c r="P8" s="83"/>
      <c r="Q8" s="83"/>
      <c r="R8" s="83"/>
      <c r="S8" s="83"/>
      <c r="T8" s="83"/>
      <c r="U8" s="83"/>
      <c r="V8" s="83"/>
      <c r="W8" s="83"/>
      <c r="X8" s="83"/>
      <c r="Y8" s="83"/>
      <c r="Z8" s="83"/>
      <c r="AA8" s="83"/>
      <c r="AB8" s="83"/>
      <c r="AC8" s="83"/>
      <c r="AD8" s="83"/>
      <c r="AE8" s="83"/>
      <c r="AF8" s="83"/>
      <c r="AG8" s="83"/>
      <c r="AH8" s="83"/>
      <c r="AI8" s="83"/>
      <c r="AJ8" s="83"/>
      <c r="AK8" s="83"/>
      <c r="AL8" s="83"/>
      <c r="AM8" s="83"/>
      <c r="AN8" s="83"/>
      <c r="AO8" s="83"/>
    </row>
    <row r="9" spans="1:43" s="84" customFormat="1" ht="17">
      <c r="A9" s="93"/>
      <c r="B9" s="76"/>
      <c r="C9" s="173" t="s">
        <v>876</v>
      </c>
      <c r="D9" s="137">
        <f>VLOOKUP(Page1!D1,Grammaire!2:100,3,FALSE)</f>
        <v>0</v>
      </c>
      <c r="E9" s="87"/>
      <c r="F9" s="87"/>
      <c r="G9" s="88"/>
      <c r="H9" s="79"/>
      <c r="I9" s="80"/>
      <c r="J9" s="81"/>
      <c r="K9" s="82"/>
      <c r="L9" s="82"/>
      <c r="M9" s="89"/>
      <c r="N9" s="82"/>
      <c r="O9" s="82"/>
      <c r="P9" s="83"/>
      <c r="Q9" s="83"/>
      <c r="R9" s="83"/>
      <c r="S9" s="83"/>
      <c r="T9" s="83"/>
      <c r="U9" s="83"/>
      <c r="V9" s="83"/>
      <c r="W9" s="83"/>
      <c r="X9" s="83"/>
      <c r="Y9" s="83"/>
      <c r="Z9" s="83"/>
      <c r="AA9" s="83"/>
      <c r="AB9" s="83"/>
      <c r="AC9" s="83"/>
      <c r="AD9" s="83"/>
      <c r="AE9" s="83"/>
      <c r="AF9" s="83"/>
      <c r="AG9" s="83"/>
      <c r="AH9" s="83"/>
      <c r="AI9" s="83"/>
      <c r="AJ9" s="83"/>
      <c r="AK9" s="83"/>
      <c r="AL9" s="83"/>
      <c r="AM9" s="83"/>
      <c r="AN9" s="83"/>
      <c r="AO9" s="83"/>
    </row>
    <row r="10" spans="1:43" s="84" customFormat="1" ht="34">
      <c r="A10" s="93"/>
      <c r="B10" s="76"/>
      <c r="C10" s="173" t="s">
        <v>877</v>
      </c>
      <c r="D10" s="137">
        <f>VLOOKUP(Page1!D1,Grammaire!2:100,4,FALSE)</f>
        <v>0</v>
      </c>
      <c r="E10" s="87"/>
      <c r="F10" s="87"/>
      <c r="G10" s="88"/>
      <c r="H10" s="79"/>
      <c r="I10" s="80"/>
      <c r="J10" s="81"/>
      <c r="K10" s="82"/>
      <c r="L10" s="82"/>
      <c r="M10" s="89"/>
      <c r="N10" s="82"/>
      <c r="O10" s="82"/>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row>
    <row r="11" spans="1:43" s="84" customFormat="1" ht="17">
      <c r="A11" s="93"/>
      <c r="B11" s="76"/>
      <c r="C11" s="173" t="s">
        <v>878</v>
      </c>
      <c r="D11" s="137">
        <f>VLOOKUP(Page1!D1,Grammaire!2:100,5,FALSE)</f>
        <v>0</v>
      </c>
      <c r="E11" s="87"/>
      <c r="F11" s="87"/>
      <c r="G11" s="88"/>
      <c r="H11" s="79"/>
      <c r="I11" s="80"/>
      <c r="J11" s="81"/>
      <c r="K11" s="82"/>
      <c r="L11" s="82"/>
      <c r="M11" s="89"/>
      <c r="N11" s="82"/>
      <c r="O11" s="82"/>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row>
    <row r="12" spans="1:43" s="84" customFormat="1" ht="68">
      <c r="A12" s="93"/>
      <c r="B12" s="76"/>
      <c r="C12" s="173" t="s">
        <v>907</v>
      </c>
      <c r="D12" s="137">
        <f>VLOOKUP(Page1!D1,Grammaire!2:100,6,FALSE)</f>
        <v>0</v>
      </c>
      <c r="E12" s="87"/>
      <c r="F12" s="87"/>
      <c r="G12" s="88"/>
      <c r="H12" s="79"/>
      <c r="I12" s="80"/>
      <c r="J12" s="81"/>
      <c r="K12" s="82"/>
      <c r="L12" s="82"/>
      <c r="M12" s="89"/>
      <c r="N12" s="82"/>
      <c r="O12" s="82"/>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row>
    <row r="13" spans="1:43" s="84" customFormat="1" ht="126" customHeight="1">
      <c r="A13" s="93"/>
      <c r="B13" s="76"/>
      <c r="C13" s="173" t="s">
        <v>908</v>
      </c>
      <c r="D13" s="137">
        <f>VLOOKUP(Page1!D1,Grammaire!2:100,7,FALSE)</f>
        <v>0</v>
      </c>
      <c r="E13" s="87"/>
      <c r="F13" s="87"/>
      <c r="G13" s="88"/>
      <c r="H13" s="79"/>
      <c r="I13" s="80"/>
      <c r="J13" s="81"/>
      <c r="K13" s="82"/>
      <c r="L13" s="82"/>
      <c r="M13" s="89"/>
      <c r="N13" s="82"/>
      <c r="O13" s="82"/>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row>
    <row r="14" spans="1:43" s="84" customFormat="1" ht="33" customHeight="1">
      <c r="A14" s="93"/>
      <c r="B14" s="76"/>
      <c r="C14" s="171" t="s">
        <v>909</v>
      </c>
      <c r="D14" s="137">
        <f>VLOOKUP(Page1!D1,Num!2:100,2,FALSE)</f>
        <v>49</v>
      </c>
      <c r="E14" s="87"/>
      <c r="F14" s="87"/>
      <c r="G14" s="88"/>
      <c r="H14" s="79"/>
      <c r="I14" s="80"/>
      <c r="J14" s="81"/>
      <c r="K14" s="82"/>
      <c r="L14" s="82"/>
      <c r="M14" s="89"/>
      <c r="N14" s="82"/>
      <c r="O14" s="82"/>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row>
    <row r="15" spans="1:43" s="84" customFormat="1" ht="46" customHeight="1">
      <c r="A15" s="93"/>
      <c r="B15" s="76"/>
      <c r="C15" s="173" t="s">
        <v>737</v>
      </c>
      <c r="D15" s="137">
        <f>VLOOKUP(Page1!D1,Num!2:100,3,FALSE)</f>
        <v>0</v>
      </c>
      <c r="E15" s="121"/>
      <c r="F15" s="121"/>
      <c r="G15" s="127"/>
      <c r="H15" s="79"/>
      <c r="I15" s="80"/>
      <c r="J15" s="81"/>
      <c r="K15" s="82"/>
      <c r="L15" s="82"/>
      <c r="M15" s="89"/>
      <c r="N15" s="82"/>
      <c r="O15" s="82"/>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row>
    <row r="16" spans="1:43" s="84" customFormat="1" ht="51">
      <c r="A16" s="93"/>
      <c r="B16" s="76"/>
      <c r="C16" s="173" t="s">
        <v>910</v>
      </c>
      <c r="D16" s="137">
        <f>VLOOKUP(Page1!D1,Num!2:100,4,FALSE)</f>
        <v>0</v>
      </c>
      <c r="E16" s="121"/>
      <c r="F16" s="121"/>
      <c r="G16" s="127"/>
      <c r="H16" s="79"/>
      <c r="I16" s="80"/>
      <c r="J16" s="81"/>
      <c r="K16" s="82"/>
      <c r="L16" s="82"/>
      <c r="M16" s="89"/>
      <c r="N16" s="82"/>
      <c r="O16" s="82"/>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row>
    <row r="17" spans="1:41" s="84" customFormat="1" ht="17">
      <c r="A17" s="93"/>
      <c r="B17" s="76"/>
      <c r="C17" s="173" t="s">
        <v>907</v>
      </c>
      <c r="D17" s="137">
        <f>VLOOKUP(Page1!D1,Num!2:100,5,FALSE)</f>
        <v>0</v>
      </c>
      <c r="E17" s="121"/>
      <c r="F17" s="121"/>
      <c r="G17" s="127"/>
      <c r="H17" s="79"/>
      <c r="I17" s="80"/>
      <c r="J17" s="81"/>
      <c r="K17" s="82"/>
      <c r="L17" s="82"/>
      <c r="M17" s="89"/>
      <c r="N17" s="82"/>
      <c r="O17" s="82"/>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row>
    <row r="18" spans="1:41" s="84" customFormat="1" ht="34">
      <c r="A18" s="93"/>
      <c r="B18" s="76"/>
      <c r="C18" s="173" t="s">
        <v>911</v>
      </c>
      <c r="D18" s="137">
        <f>VLOOKUP(Page1!D1,Num!2:100,6,FALSE)</f>
        <v>0</v>
      </c>
      <c r="E18" s="121"/>
      <c r="F18" s="121"/>
      <c r="G18" s="127"/>
      <c r="H18" s="79"/>
      <c r="I18" s="80"/>
      <c r="J18" s="81"/>
      <c r="K18" s="82"/>
      <c r="L18" s="82"/>
      <c r="M18" s="89"/>
      <c r="N18" s="82"/>
      <c r="O18" s="82"/>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row>
    <row r="19" spans="1:41" s="84" customFormat="1" ht="246" customHeight="1">
      <c r="A19" s="93"/>
      <c r="B19" s="92"/>
      <c r="C19" s="172" t="s">
        <v>912</v>
      </c>
      <c r="D19" s="137" t="str">
        <f>VLOOKUP(Page1!D1,Anglais!1:99,2,FALSE)</f>
        <v>U8 Do you know my pet? _x000D_Objectif de l'unité : Décrire un animal, une personne _x000D_Eléments de culture : L’Irlande : la Saint-Patrick _x000D_Structure langagière : Do you know my pet, my friend, my brother...? Yes, I do./No, I don’t. She’s got brown eyes... _x000D_Lexique : Révision des couleurs, des parties du corps et des vêtements_x000D_Quelques adjectifs : long/short; small/tall; thin/fat; young/old; nice/ugly _x000D_Phonologie : Les phonèmes [à] de dog et [Ɔ :] de short _x000D_Grammaire : La place de l’adjectif épithète On + jour _x000D_</v>
      </c>
      <c r="E19" s="90"/>
      <c r="F19" s="90"/>
      <c r="G19" s="91"/>
      <c r="H19" s="79"/>
      <c r="I19" s="80"/>
      <c r="J19" s="81"/>
      <c r="K19" s="82"/>
      <c r="L19" s="82"/>
      <c r="M19" s="82"/>
      <c r="N19" s="82"/>
      <c r="O19" s="82"/>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row>
    <row r="20" spans="1:41" s="84" customFormat="1" ht="47" customHeight="1">
      <c r="A20" s="93"/>
      <c r="B20" s="76"/>
      <c r="C20" s="171" t="s">
        <v>913</v>
      </c>
      <c r="D20" s="137" t="str">
        <f>VLOOKUP(Page1!D1,Hist!2:100,2,FALSE)</f>
        <v>L'entre-deux-guerres_x000D_Manuel élève p 68-69 - guide p 50</v>
      </c>
      <c r="E20" s="90"/>
      <c r="F20" s="90"/>
      <c r="G20" s="91"/>
      <c r="H20" s="79"/>
      <c r="I20" s="80"/>
      <c r="J20" s="81"/>
      <c r="K20" s="82"/>
      <c r="L20" s="82"/>
      <c r="M20" s="82"/>
      <c r="N20" s="82"/>
      <c r="O20" s="82"/>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row>
    <row r="21" spans="1:41" s="84" customFormat="1" ht="187">
      <c r="A21" s="93"/>
      <c r="B21" s="76"/>
      <c r="C21" s="171" t="s">
        <v>914</v>
      </c>
      <c r="D21" s="137" t="str">
        <f>VLOOKUP(Page1!D1,Hist!2:100,3,FALSE)</f>
        <v>Problématique :_x000D_- Comment expliquer la marche vers une nouvelle guerre ?_x000D__x000D_Objectifs : _x000D_- Connaître les conséquences de la Première Guerre mondiale_x000D_- Comprendre que le traité de Versailles contenait des éléments dangereux pour la Paix_x000D_- Avoir quelques notions de la crise économique des années 1930 en Europe_x000D_- Identifier Mussolini, Hitler et Staline</v>
      </c>
      <c r="E21" s="90"/>
      <c r="F21" s="90"/>
      <c r="G21" s="91"/>
      <c r="H21" s="79" t="e">
        <f>IF(OR(AND(#REF!&lt;Compétences1!C7,ISNUMBER(#REF!)=TRUE),#REF!="e"),"X","")</f>
        <v>#REF!</v>
      </c>
      <c r="I21" s="80" t="e">
        <f>#REF!</f>
        <v>#REF!</v>
      </c>
      <c r="J21" s="81" t="e">
        <f>IF(ISNUMBER(#REF!)=TRUE,#REF!*0.05,IF(#REF!="d",Compétences1!C2*0.05,IF(#REF!="c",Compétences1!C1*0.05,IF(#REF!="e",Compétences1!C3*0.05,IF(#REF!="b",Compétences1!#REF!*0.05,IF(#REF!="a",Compétences1!#REF!*0.05,""))))))</f>
        <v>#REF!</v>
      </c>
      <c r="K21" s="82"/>
      <c r="L21" s="82"/>
      <c r="M21" s="82"/>
      <c r="N21" s="82"/>
      <c r="O21" s="82"/>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row>
    <row r="22" spans="1:41" s="84" customFormat="1" ht="25" customHeight="1">
      <c r="A22" s="97"/>
      <c r="B22" s="76" t="s">
        <v>724</v>
      </c>
      <c r="C22" s="171" t="s">
        <v>915</v>
      </c>
      <c r="D22" s="137">
        <f>VLOOKUP(Page1!D1,Compétences1!2:100,5,FALSE)</f>
        <v>0</v>
      </c>
      <c r="E22" s="87"/>
      <c r="F22" s="87"/>
      <c r="G22" s="88"/>
      <c r="H22" s="79"/>
      <c r="I22" s="95"/>
      <c r="J22" s="81"/>
      <c r="K22" s="82"/>
      <c r="L22" s="82"/>
      <c r="M22" s="82"/>
      <c r="N22" s="82"/>
      <c r="O22" s="82"/>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row>
    <row r="23" spans="1:41" s="188" customFormat="1" ht="33" customHeight="1">
      <c r="A23" s="202"/>
      <c r="B23" s="215"/>
      <c r="C23" s="216" t="s">
        <v>751</v>
      </c>
      <c r="D23" s="197">
        <f>D3+1</f>
        <v>42437</v>
      </c>
      <c r="E23" s="203"/>
      <c r="F23" s="203"/>
      <c r="G23" s="204"/>
      <c r="H23" s="205"/>
      <c r="I23" s="200"/>
      <c r="J23" s="201"/>
      <c r="K23" s="189"/>
      <c r="L23" s="189"/>
      <c r="M23" s="189"/>
      <c r="N23" s="189"/>
      <c r="O23" s="189"/>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row>
    <row r="24" spans="1:41" s="84" customFormat="1" ht="33" customHeight="1">
      <c r="A24" s="97"/>
      <c r="B24" s="76" t="s">
        <v>727</v>
      </c>
      <c r="C24" s="171" t="s">
        <v>916</v>
      </c>
      <c r="D24" s="139">
        <f>VLOOKUP(Page1!D1,Compétences1!2:100,18,FALSE)</f>
        <v>0</v>
      </c>
      <c r="E24" s="94"/>
      <c r="F24" s="94"/>
      <c r="G24" s="96"/>
      <c r="H24" s="79" t="e">
        <f>IF(OR(AND(#REF!&lt;Compétences1!C7,ISNUMBER(#REF!)=TRUE),#REF!="e"),"X","")</f>
        <v>#REF!</v>
      </c>
      <c r="I24" s="95" t="e">
        <f>#REF!</f>
        <v>#REF!</v>
      </c>
      <c r="J24" s="81" t="e">
        <f>IF(ISNUMBER(#REF!)=TRUE,#REF!*0.05,IF(#REF!="d",Compétences1!C2*0.05,IF(#REF!="c",Compétences1!C1*0.05,IF(#REF!="e",Compétences1!C3*0.05,IF(#REF!="b",Compétences1!#REF!*0.05,IF(#REF!="a",Compétences1!#REF!*0.05,""))))))</f>
        <v>#REF!</v>
      </c>
      <c r="K24" s="82"/>
      <c r="L24" s="82"/>
      <c r="M24" s="82"/>
      <c r="N24" s="82"/>
      <c r="O24" s="82"/>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row>
    <row r="25" spans="1:41" s="107" customFormat="1" ht="34">
      <c r="A25" s="97"/>
      <c r="B25" s="76"/>
      <c r="C25" s="171" t="s">
        <v>895</v>
      </c>
      <c r="D25" s="139">
        <f>VLOOKUP(Page1!D1,Conjugaison!2:100,2,FALSE)</f>
        <v>0</v>
      </c>
      <c r="E25" s="102"/>
      <c r="F25" s="102"/>
      <c r="G25" s="103"/>
      <c r="H25" s="104"/>
      <c r="I25" s="105"/>
      <c r="J25" s="106"/>
    </row>
    <row r="26" spans="1:41" s="84" customFormat="1" ht="27" customHeight="1">
      <c r="A26" s="97"/>
      <c r="B26" s="76"/>
      <c r="C26" s="173" t="s">
        <v>876</v>
      </c>
      <c r="D26" s="139">
        <f>VLOOKUP(Page1!D1,Conjugaison!2:100,3,FALSE)</f>
        <v>0</v>
      </c>
      <c r="E26" s="85"/>
      <c r="F26" s="85"/>
      <c r="G26" s="86"/>
      <c r="H26" s="79"/>
      <c r="I26" s="95"/>
      <c r="J26" s="81"/>
      <c r="K26" s="82"/>
      <c r="L26" s="82"/>
      <c r="M26" s="82"/>
      <c r="N26" s="82"/>
      <c r="O26" s="82"/>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row>
    <row r="27" spans="1:41" s="84" customFormat="1" ht="64" customHeight="1">
      <c r="A27" s="97"/>
      <c r="B27" s="76"/>
      <c r="C27" s="173" t="s">
        <v>877</v>
      </c>
      <c r="D27" s="139">
        <f>VLOOKUP(Page1!D1,Conjugaison!2:100,4,FALSE)</f>
        <v>0</v>
      </c>
      <c r="E27" s="85"/>
      <c r="F27" s="85"/>
      <c r="G27" s="86"/>
      <c r="H27" s="79"/>
      <c r="I27" s="95"/>
      <c r="J27" s="81"/>
      <c r="K27" s="82"/>
      <c r="L27" s="82"/>
      <c r="M27" s="82"/>
      <c r="N27" s="82"/>
      <c r="O27" s="82"/>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row>
    <row r="28" spans="1:41" s="84" customFormat="1" ht="34">
      <c r="A28" s="97"/>
      <c r="B28" s="76"/>
      <c r="C28" s="173" t="s">
        <v>910</v>
      </c>
      <c r="D28" s="139">
        <f>VLOOKUP(Page1!D1,Conjugaison!2:100,5,FALSE)</f>
        <v>0</v>
      </c>
      <c r="E28" s="85"/>
      <c r="F28" s="85"/>
      <c r="G28" s="86"/>
      <c r="H28" s="79"/>
      <c r="I28" s="95"/>
      <c r="J28" s="81"/>
      <c r="K28" s="82"/>
      <c r="L28" s="82"/>
      <c r="M28" s="82"/>
      <c r="N28" s="82"/>
      <c r="O28" s="82"/>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row>
    <row r="29" spans="1:41" s="84" customFormat="1" ht="76" customHeight="1">
      <c r="A29" s="97"/>
      <c r="B29" s="76"/>
      <c r="C29" s="173" t="s">
        <v>907</v>
      </c>
      <c r="D29" s="139">
        <f>VLOOKUP(Page1!D1,Conjugaison!2:100,6,FALSE)</f>
        <v>0</v>
      </c>
      <c r="E29" s="85"/>
      <c r="F29" s="85"/>
      <c r="G29" s="86"/>
      <c r="H29" s="79"/>
      <c r="I29" s="95"/>
      <c r="J29" s="81"/>
      <c r="K29" s="82"/>
      <c r="L29" s="82"/>
      <c r="M29" s="82"/>
      <c r="N29" s="82"/>
      <c r="O29" s="82"/>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row>
    <row r="30" spans="1:41" s="84" customFormat="1" ht="34">
      <c r="A30" s="97"/>
      <c r="B30" s="76"/>
      <c r="C30" s="173" t="s">
        <v>917</v>
      </c>
      <c r="D30" s="139">
        <f>VLOOKUP(Page1!D1,Conjugaison!2:100,7,FALSE)</f>
        <v>0</v>
      </c>
      <c r="E30" s="85"/>
      <c r="F30" s="85"/>
      <c r="G30" s="86"/>
      <c r="H30" s="79"/>
      <c r="I30" s="95"/>
      <c r="J30" s="81"/>
      <c r="K30" s="82"/>
      <c r="L30" s="82"/>
      <c r="M30" s="82"/>
      <c r="N30" s="82"/>
      <c r="O30" s="82"/>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row>
    <row r="31" spans="1:41" s="84" customFormat="1" ht="51">
      <c r="A31" s="97"/>
      <c r="B31" s="76" t="s">
        <v>611</v>
      </c>
      <c r="C31" s="171" t="s">
        <v>918</v>
      </c>
      <c r="D31" s="173">
        <f>VLOOKUP(Page1!D1,Calcul!2:100,2,FALSE)</f>
        <v>85</v>
      </c>
      <c r="E31" s="98"/>
      <c r="F31" s="98"/>
      <c r="G31" s="99"/>
      <c r="H31" s="79" t="e">
        <f>IF(OR(AND(#REF!&lt;Compétences1!C7,ISNUMBER(#REF!)=TRUE),#REF!="e"),"X","")</f>
        <v>#REF!</v>
      </c>
      <c r="I31" s="95" t="e">
        <f>#REF!</f>
        <v>#REF!</v>
      </c>
      <c r="J31" s="81" t="e">
        <f>IF(ISNUMBER(#REF!)=TRUE,#REF!*0.05,IF(#REF!="d",Compétences1!C2*0.05,IF(#REF!="c",Compétences1!C1*0.05,IF(#REF!="e",Compétences1!C3*0.05,IF(#REF!="b",Compétences1!#REF!*0.05,IF(#REF!="a",Compétences1!#REF!*0.05,""))))))</f>
        <v>#REF!</v>
      </c>
      <c r="K31" s="82"/>
      <c r="L31" s="82"/>
      <c r="M31" s="82"/>
      <c r="N31" s="82"/>
      <c r="O31" s="82"/>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row>
    <row r="32" spans="1:41" s="84" customFormat="1" ht="44" customHeight="1">
      <c r="A32" s="93"/>
      <c r="B32" s="76"/>
      <c r="C32" s="173" t="s">
        <v>919</v>
      </c>
      <c r="D32" s="137">
        <f>VLOOKUP(Page1!D1,Calcul!2:100,3,FALSE)</f>
        <v>0</v>
      </c>
      <c r="E32" s="100"/>
      <c r="F32" s="100"/>
      <c r="G32" s="101"/>
      <c r="H32" s="79"/>
      <c r="I32" s="95"/>
      <c r="J32" s="81"/>
      <c r="K32" s="82"/>
      <c r="L32" s="82"/>
      <c r="M32" s="82"/>
      <c r="N32" s="82"/>
      <c r="O32" s="82"/>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row>
    <row r="33" spans="1:41" s="84" customFormat="1" ht="62" customHeight="1">
      <c r="A33" s="93"/>
      <c r="B33" s="76"/>
      <c r="C33" s="173" t="s">
        <v>878</v>
      </c>
      <c r="D33" s="137">
        <f>VLOOKUP(Page1!D1,Calcul!2:100,4,FALSE)</f>
        <v>0</v>
      </c>
      <c r="E33" s="100"/>
      <c r="F33" s="100"/>
      <c r="G33" s="101"/>
      <c r="H33" s="79"/>
      <c r="I33" s="95"/>
      <c r="J33" s="81"/>
      <c r="K33" s="82"/>
      <c r="L33" s="82"/>
      <c r="M33" s="82"/>
      <c r="N33" s="82"/>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row>
    <row r="34" spans="1:41" s="84" customFormat="1" ht="117" customHeight="1">
      <c r="A34" s="93"/>
      <c r="B34" s="76"/>
      <c r="C34" s="173" t="s">
        <v>920</v>
      </c>
      <c r="D34" s="137">
        <f>VLOOKUP(Page1!D1,Calcul!2:100,5,FALSE)</f>
        <v>0</v>
      </c>
      <c r="E34" s="100"/>
      <c r="F34" s="100"/>
      <c r="G34" s="101"/>
      <c r="H34" s="79"/>
      <c r="I34" s="95"/>
      <c r="J34" s="81"/>
      <c r="K34" s="82"/>
      <c r="L34" s="82"/>
      <c r="M34" s="82"/>
      <c r="N34" s="82"/>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row>
    <row r="35" spans="1:41" s="107" customFormat="1" ht="69" customHeight="1">
      <c r="A35" s="214"/>
      <c r="B35" s="92"/>
      <c r="C35" s="140" t="s">
        <v>917</v>
      </c>
      <c r="D35" s="138">
        <f>VLOOKUP(Page1!D1,Calcul!2:100,6,FALSE)</f>
        <v>0</v>
      </c>
      <c r="E35" s="125"/>
      <c r="F35" s="125"/>
      <c r="G35" s="126"/>
      <c r="H35" s="104"/>
      <c r="I35" s="105"/>
      <c r="J35" s="106"/>
    </row>
    <row r="36" spans="1:41" s="84" customFormat="1" ht="34">
      <c r="A36" s="93"/>
      <c r="B36" s="76"/>
      <c r="C36" s="171" t="s">
        <v>921</v>
      </c>
      <c r="D36" s="137" t="str">
        <f>VLOOKUP(Page1!D1,Géo!2:100,2,FALSE)</f>
        <v>Cultiver efficacement en préservant l'environnement_x000D_Manuel p 166 - Guide p 150</v>
      </c>
      <c r="E36" s="94"/>
      <c r="F36" s="94"/>
      <c r="G36" s="94"/>
      <c r="H36" s="79"/>
      <c r="I36" s="95"/>
      <c r="J36" s="81"/>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row>
    <row r="37" spans="1:41" s="84" customFormat="1" ht="85">
      <c r="A37" s="93"/>
      <c r="B37" s="76"/>
      <c r="C37" s="171"/>
      <c r="D37" s="137" t="str">
        <f>VLOOKUP(Page1!D1,Géo!2:100,3,FALSE)</f>
        <v>Enjeux :_x000D_- Connaître les problèmes environnementaux posés par la pratique d'une agriculture intensive_x000D_- Savoir comment fonctionne une ferme biologique</v>
      </c>
      <c r="E37" s="94"/>
      <c r="F37" s="94"/>
      <c r="G37" s="94"/>
      <c r="H37" s="79"/>
      <c r="I37" s="95"/>
      <c r="J37" s="81"/>
      <c r="K37" s="82"/>
      <c r="L37" s="82"/>
      <c r="M37" s="82"/>
      <c r="N37" s="82"/>
      <c r="O37" s="82"/>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row>
    <row r="38" spans="1:41" s="84" customFormat="1" ht="23" customHeight="1">
      <c r="A38" s="93"/>
      <c r="B38" s="76"/>
      <c r="C38" s="171" t="s">
        <v>922</v>
      </c>
      <c r="D38" s="137" t="str">
        <f>VLOOKUP(Page1!D1,Compétences1!2:100,8,FALSE)</f>
        <v>Le pélican</v>
      </c>
      <c r="E38" s="94"/>
      <c r="F38" s="94"/>
      <c r="G38" s="94"/>
      <c r="H38" s="79" t="e">
        <f>IF(OR(AND(#REF!&lt;Compétences1!C7,ISNUMBER(#REF!)=TRUE),#REF!="e"),"X","")</f>
        <v>#REF!</v>
      </c>
      <c r="I38" s="95" t="e">
        <f>#REF!</f>
        <v>#REF!</v>
      </c>
      <c r="J38" s="81" t="e">
        <f>IF(ISNUMBER(#REF!)=TRUE,#REF!*0.05,IF(#REF!="d",Compétences1!C2*0.05,IF(#REF!="c",Compétences1!C1*0.05,IF(#REF!="e",Compétences1!C3*0.05,IF(#REF!="b",Compétences1!#REF!*0.05,IF(#REF!="a",Compétences1!#REF!*0.05,""))))))</f>
        <v>#REF!</v>
      </c>
      <c r="K38" s="82"/>
      <c r="L38" s="82"/>
      <c r="M38" s="82"/>
      <c r="N38" s="82"/>
      <c r="O38" s="82"/>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row>
    <row r="39" spans="1:41" s="188" customFormat="1" ht="33" customHeight="1">
      <c r="A39" s="196"/>
      <c r="B39" s="215"/>
      <c r="C39" s="216" t="s">
        <v>891</v>
      </c>
      <c r="D39" s="197">
        <f>D23+1</f>
        <v>42438</v>
      </c>
      <c r="E39" s="198"/>
      <c r="F39" s="198"/>
      <c r="G39" s="198"/>
      <c r="H39" s="199"/>
      <c r="I39" s="200"/>
      <c r="J39" s="201"/>
      <c r="K39" s="189"/>
      <c r="L39" s="189"/>
      <c r="M39" s="189"/>
      <c r="N39" s="189"/>
      <c r="O39" s="189"/>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row>
    <row r="40" spans="1:41" s="84" customFormat="1" ht="33" customHeight="1">
      <c r="A40" s="109"/>
      <c r="B40" s="76"/>
      <c r="C40" s="171" t="s">
        <v>887</v>
      </c>
      <c r="D40" s="137">
        <f>VLOOKUP(Page1!D1,Orthographe!2:100,2,FALSE)</f>
        <v>0</v>
      </c>
      <c r="E40" s="110"/>
      <c r="F40" s="110"/>
      <c r="G40" s="110"/>
      <c r="J40" s="81"/>
      <c r="K40" s="82"/>
      <c r="L40" s="108"/>
      <c r="M40" s="82"/>
      <c r="N40" s="82"/>
      <c r="O40" s="82"/>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row>
    <row r="41" spans="1:41" s="84" customFormat="1" ht="33" customHeight="1">
      <c r="A41" s="109"/>
      <c r="B41" s="76"/>
      <c r="C41" s="173" t="s">
        <v>737</v>
      </c>
      <c r="D41" s="173">
        <f>VLOOKUP(Page1!D1,Orthographe!2:100,3,FALSE)</f>
        <v>0</v>
      </c>
      <c r="E41" s="110"/>
      <c r="F41" s="110"/>
      <c r="G41" s="110"/>
      <c r="J41" s="81"/>
      <c r="K41" s="82"/>
      <c r="L41" s="108"/>
      <c r="M41" s="82"/>
      <c r="N41" s="82"/>
      <c r="O41" s="82"/>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row>
    <row r="42" spans="1:41" s="84" customFormat="1" ht="33" customHeight="1">
      <c r="A42" s="109"/>
      <c r="B42" s="76"/>
      <c r="C42" s="173" t="s">
        <v>738</v>
      </c>
      <c r="D42" s="173">
        <f>VLOOKUP(Page1!D1,Orthographe!2:100,4,FALSE)</f>
        <v>0</v>
      </c>
      <c r="E42" s="110"/>
      <c r="F42" s="110"/>
      <c r="G42" s="110"/>
      <c r="J42" s="81"/>
      <c r="K42" s="82"/>
      <c r="L42" s="108"/>
      <c r="M42" s="82"/>
      <c r="N42" s="82"/>
      <c r="O42" s="82"/>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row>
    <row r="43" spans="1:41" s="84" customFormat="1" ht="33" customHeight="1">
      <c r="A43" s="109"/>
      <c r="B43" s="76"/>
      <c r="C43" s="173" t="s">
        <v>739</v>
      </c>
      <c r="D43" s="173">
        <f>VLOOKUP(Page1!D1,Orthographe!2:100,5,FALSE)</f>
        <v>0</v>
      </c>
      <c r="E43" s="110"/>
      <c r="F43" s="110"/>
      <c r="G43" s="110"/>
      <c r="J43" s="81"/>
      <c r="K43" s="82"/>
      <c r="L43" s="108"/>
      <c r="M43" s="82"/>
      <c r="N43" s="82"/>
      <c r="O43" s="82"/>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row>
    <row r="44" spans="1:41" s="84" customFormat="1" ht="46" customHeight="1">
      <c r="A44" s="109"/>
      <c r="B44" s="76"/>
      <c r="C44" s="173" t="s">
        <v>740</v>
      </c>
      <c r="D44" s="173">
        <f>VLOOKUP(Page1!D1,Orthographe!2:100,6,FALSE)</f>
        <v>0</v>
      </c>
      <c r="E44" s="110"/>
      <c r="F44" s="110"/>
      <c r="G44" s="110"/>
      <c r="J44" s="81"/>
      <c r="K44" s="82"/>
      <c r="L44" s="108"/>
      <c r="M44" s="82"/>
      <c r="N44" s="82"/>
      <c r="O44" s="82"/>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row>
    <row r="45" spans="1:41" s="84" customFormat="1" ht="39" customHeight="1">
      <c r="A45" s="109"/>
      <c r="B45" s="76"/>
      <c r="C45" s="173" t="s">
        <v>741</v>
      </c>
      <c r="D45" s="173">
        <f>VLOOKUP(Page1!D1,Orthographe!2:100,7,FALSE)</f>
        <v>0</v>
      </c>
      <c r="E45" s="110"/>
      <c r="F45" s="110"/>
      <c r="G45" s="110"/>
      <c r="J45" s="81"/>
      <c r="K45" s="82"/>
      <c r="L45" s="108"/>
      <c r="M45" s="82"/>
      <c r="N45" s="82"/>
      <c r="O45" s="82"/>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row>
    <row r="46" spans="1:41" s="84" customFormat="1" ht="51">
      <c r="A46" s="93"/>
      <c r="B46" s="76" t="s">
        <v>734</v>
      </c>
      <c r="C46" s="171" t="s">
        <v>923</v>
      </c>
      <c r="D46" s="173">
        <f>VLOOKUP(Page1!D1,Prob!2:100,2,FALSE)</f>
        <v>189</v>
      </c>
      <c r="E46" s="94"/>
      <c r="F46" s="94"/>
      <c r="G46" s="94"/>
      <c r="H46" s="79"/>
      <c r="I46" s="95"/>
      <c r="J46" s="81"/>
      <c r="K46" s="82"/>
      <c r="L46" s="82"/>
      <c r="M46" s="82"/>
      <c r="N46" s="82"/>
      <c r="O46" s="82"/>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row>
    <row r="47" spans="1:41" s="84" customFormat="1" ht="17">
      <c r="A47" s="93"/>
      <c r="B47" s="76"/>
      <c r="C47" s="173" t="s">
        <v>737</v>
      </c>
      <c r="D47" s="173">
        <f>VLOOKUP(Page1!D1,Prob!2:100,3,FALSE)</f>
        <v>0</v>
      </c>
      <c r="E47" s="94"/>
      <c r="F47" s="94"/>
      <c r="G47" s="94"/>
      <c r="H47" s="79" t="e">
        <f>IF(OR(AND(#REF!&lt;Compétences1!C7,ISNUMBER(#REF!)=TRUE),#REF!="e"),"X","")</f>
        <v>#REF!</v>
      </c>
      <c r="I47" s="95" t="e">
        <f>#REF!</f>
        <v>#REF!</v>
      </c>
      <c r="J47" s="81" t="e">
        <f>IF(ISNUMBER(#REF!)=TRUE,#REF!*0.05,IF(#REF!="d",Compétences1!C2*0.05,IF(#REF!="c",Compétences1!C1*0.05,IF(#REF!="e",Compétences1!C3*0.05,IF(#REF!="b",Compétences1!#REF!*0.05,IF(#REF!="a",Compétences1!#REF!*0.05,""))))))</f>
        <v>#REF!</v>
      </c>
      <c r="K47" s="82"/>
      <c r="L47" s="82"/>
      <c r="M47" s="82"/>
      <c r="N47" s="82"/>
      <c r="O47" s="82"/>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row>
    <row r="48" spans="1:41" s="84" customFormat="1" ht="34">
      <c r="A48" s="93"/>
      <c r="B48" s="76"/>
      <c r="C48" s="173" t="s">
        <v>739</v>
      </c>
      <c r="D48" s="173">
        <f>VLOOKUP(Page1!D1,Prob!2:100,4,FALSE)</f>
        <v>0</v>
      </c>
      <c r="E48" s="94"/>
      <c r="F48" s="94"/>
      <c r="G48" s="94"/>
      <c r="H48" s="79"/>
      <c r="I48" s="95"/>
      <c r="J48" s="81"/>
      <c r="K48" s="82"/>
      <c r="L48" s="82"/>
      <c r="M48" s="82"/>
      <c r="N48" s="82"/>
      <c r="O48" s="82"/>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row>
    <row r="49" spans="1:51" s="84" customFormat="1" ht="32" customHeight="1">
      <c r="A49" s="93"/>
      <c r="B49" s="76"/>
      <c r="C49" s="173" t="s">
        <v>818</v>
      </c>
      <c r="D49" s="173">
        <f>VLOOKUP(Page1!D1,Prob!2:100,5,FALSE)</f>
        <v>0</v>
      </c>
      <c r="E49" s="94"/>
      <c r="F49" s="94"/>
      <c r="G49" s="94"/>
      <c r="H49" s="79"/>
      <c r="I49" s="95"/>
      <c r="J49" s="81"/>
      <c r="K49" s="82"/>
      <c r="L49" s="82"/>
      <c r="M49" s="82"/>
      <c r="N49" s="82"/>
      <c r="O49" s="82"/>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row>
    <row r="50" spans="1:51" s="84" customFormat="1" ht="51">
      <c r="A50" s="93"/>
      <c r="B50" s="76"/>
      <c r="C50" s="140" t="s">
        <v>741</v>
      </c>
      <c r="D50" s="173">
        <f>VLOOKUP(Page1!D1,Prob!2:100,6,FALSE)</f>
        <v>0</v>
      </c>
      <c r="E50" s="94"/>
      <c r="F50" s="94"/>
      <c r="G50" s="94"/>
      <c r="H50" s="79"/>
      <c r="I50" s="95"/>
      <c r="J50" s="81"/>
      <c r="K50" s="82"/>
      <c r="L50" s="82"/>
      <c r="M50" s="82"/>
      <c r="N50" s="82"/>
      <c r="O50" s="82"/>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row>
    <row r="51" spans="1:51" s="188" customFormat="1" ht="25">
      <c r="A51" s="206"/>
      <c r="B51" s="215"/>
      <c r="C51" s="216" t="s">
        <v>892</v>
      </c>
      <c r="D51" s="197">
        <f>D39+1</f>
        <v>42439</v>
      </c>
      <c r="E51" s="198"/>
      <c r="F51" s="198"/>
      <c r="G51" s="198"/>
      <c r="H51" s="199"/>
      <c r="I51" s="200"/>
      <c r="J51" s="201"/>
      <c r="K51" s="189"/>
      <c r="L51" s="189"/>
      <c r="M51" s="189"/>
      <c r="N51" s="189"/>
      <c r="O51" s="189"/>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row>
    <row r="52" spans="1:51" s="84" customFormat="1" ht="33" customHeight="1">
      <c r="A52" s="111"/>
      <c r="B52" s="76"/>
      <c r="C52" s="171" t="s">
        <v>924</v>
      </c>
      <c r="D52" s="137">
        <f>VLOOKUP(Page1!D1,Compétences1!2:100,35,FALSE)</f>
        <v>0</v>
      </c>
      <c r="E52" s="94"/>
      <c r="F52" s="94"/>
      <c r="G52" s="94"/>
      <c r="H52" s="79" t="str">
        <f>IF(OR(AND(N53&lt;Compétences1!C7,ISNUMBER(N53)=TRUE),N53="e"),"X","")</f>
        <v/>
      </c>
      <c r="I52" s="95">
        <f>M53</f>
        <v>0</v>
      </c>
      <c r="J52" s="81" t="str">
        <f>IF(ISNUMBER(N53)=TRUE,N53*0.05,IF(N53="d",Compétences1!C2*0.05,IF(N53="c",Compétences1!C1*0.05,IF(N53="e",Compétences1!C3*0.05,IF(N53="b",Compétences1!#REF!*0.05,IF(N53="a",Compétences1!#REF!*0.05,""))))))</f>
        <v/>
      </c>
      <c r="K52" s="82"/>
      <c r="L52" s="82"/>
      <c r="M52" s="82"/>
      <c r="N52" s="82"/>
      <c r="O52" s="82"/>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row>
    <row r="53" spans="1:51" s="112" customFormat="1" ht="33" customHeight="1">
      <c r="A53" s="118"/>
      <c r="B53" s="76" t="s">
        <v>750</v>
      </c>
      <c r="C53" s="171" t="s">
        <v>925</v>
      </c>
      <c r="D53" s="137">
        <f>VLOOKUP(Page1!D1,Voc!2:100,2,FALSE)</f>
        <v>0</v>
      </c>
      <c r="E53" s="115"/>
      <c r="F53" s="116"/>
      <c r="G53" s="116"/>
      <c r="H53" s="116"/>
      <c r="I53" s="117"/>
      <c r="J53" s="117"/>
      <c r="K53" s="72"/>
      <c r="L53" s="72"/>
      <c r="M53" s="72"/>
      <c r="N53" s="72"/>
      <c r="O53" s="117"/>
      <c r="P53" s="117"/>
      <c r="Q53" s="117"/>
      <c r="R53" s="117"/>
      <c r="S53" s="117"/>
      <c r="T53" s="117"/>
      <c r="U53" s="117"/>
      <c r="V53" s="117"/>
      <c r="W53" s="117"/>
      <c r="X53" s="117"/>
      <c r="Y53" s="117"/>
      <c r="Z53" s="117"/>
      <c r="AA53" s="117"/>
      <c r="AB53" s="117"/>
      <c r="AC53" s="117"/>
      <c r="AD53" s="117"/>
      <c r="AE53" s="117"/>
      <c r="AF53" s="117"/>
      <c r="AG53" s="117"/>
      <c r="AH53" s="117"/>
      <c r="AI53" s="116"/>
      <c r="AJ53" s="116"/>
      <c r="AK53" s="116"/>
      <c r="AL53" s="116"/>
      <c r="AM53" s="116"/>
      <c r="AN53" s="116"/>
      <c r="AO53" s="116"/>
      <c r="AP53" s="116"/>
      <c r="AQ53" s="116"/>
      <c r="AR53" s="116"/>
      <c r="AS53" s="73"/>
      <c r="AT53" s="73"/>
      <c r="AU53" s="73"/>
      <c r="AV53" s="73"/>
      <c r="AW53" s="73"/>
      <c r="AX53" s="73"/>
      <c r="AY53" s="73"/>
    </row>
    <row r="54" spans="1:51" s="112" customFormat="1" ht="49" customHeight="1">
      <c r="A54" s="118"/>
      <c r="B54" s="76"/>
      <c r="C54" s="173" t="s">
        <v>737</v>
      </c>
      <c r="D54" s="137">
        <f>VLOOKUP(Page1!D1,Voc!2:100,3,FALSE)</f>
        <v>0</v>
      </c>
      <c r="E54" s="115"/>
      <c r="F54" s="116"/>
      <c r="G54" s="116"/>
      <c r="H54" s="116"/>
      <c r="I54" s="117"/>
      <c r="J54" s="117"/>
      <c r="K54" s="72"/>
      <c r="L54" s="72"/>
      <c r="M54" s="72"/>
      <c r="N54" s="72"/>
      <c r="O54" s="117"/>
      <c r="P54" s="117"/>
      <c r="Q54" s="117"/>
      <c r="R54" s="117"/>
      <c r="S54" s="117"/>
      <c r="T54" s="117"/>
      <c r="U54" s="117"/>
      <c r="V54" s="117"/>
      <c r="W54" s="117"/>
      <c r="X54" s="117"/>
      <c r="Y54" s="117"/>
      <c r="Z54" s="117"/>
      <c r="AA54" s="117"/>
      <c r="AB54" s="117"/>
      <c r="AC54" s="117"/>
      <c r="AD54" s="117"/>
      <c r="AE54" s="117"/>
      <c r="AF54" s="117"/>
      <c r="AG54" s="117"/>
      <c r="AH54" s="117"/>
      <c r="AI54" s="116"/>
      <c r="AJ54" s="116"/>
      <c r="AK54" s="116"/>
      <c r="AL54" s="116"/>
      <c r="AM54" s="116"/>
      <c r="AN54" s="116"/>
      <c r="AO54" s="116"/>
      <c r="AP54" s="116"/>
      <c r="AQ54" s="116"/>
      <c r="AR54" s="116"/>
      <c r="AS54" s="73"/>
      <c r="AT54" s="73"/>
      <c r="AU54" s="73"/>
      <c r="AV54" s="73"/>
      <c r="AW54" s="73"/>
      <c r="AX54" s="73"/>
      <c r="AY54" s="73"/>
    </row>
    <row r="55" spans="1:51" s="112" customFormat="1" ht="30" customHeight="1">
      <c r="A55" s="118"/>
      <c r="B55" s="76"/>
      <c r="C55" s="173" t="s">
        <v>738</v>
      </c>
      <c r="D55" s="137">
        <f>VLOOKUP(Page1!D1,Voc!2:100,4,FALSE)</f>
        <v>0</v>
      </c>
      <c r="E55" s="115"/>
      <c r="F55" s="116"/>
      <c r="G55" s="116"/>
      <c r="H55" s="116"/>
      <c r="I55" s="117"/>
      <c r="J55" s="117"/>
      <c r="K55" s="72"/>
      <c r="L55" s="72"/>
      <c r="M55" s="72"/>
      <c r="N55" s="72"/>
      <c r="O55" s="117"/>
      <c r="P55" s="117"/>
      <c r="Q55" s="117"/>
      <c r="R55" s="117"/>
      <c r="S55" s="117"/>
      <c r="T55" s="117"/>
      <c r="U55" s="117"/>
      <c r="V55" s="117"/>
      <c r="W55" s="117"/>
      <c r="X55" s="117"/>
      <c r="Y55" s="117"/>
      <c r="Z55" s="117"/>
      <c r="AA55" s="117"/>
      <c r="AB55" s="117"/>
      <c r="AC55" s="117"/>
      <c r="AD55" s="117"/>
      <c r="AE55" s="117"/>
      <c r="AF55" s="117"/>
      <c r="AG55" s="117"/>
      <c r="AH55" s="117"/>
      <c r="AI55" s="116"/>
      <c r="AJ55" s="116"/>
      <c r="AK55" s="116"/>
      <c r="AL55" s="116"/>
      <c r="AM55" s="116"/>
      <c r="AN55" s="116"/>
      <c r="AO55" s="116"/>
      <c r="AP55" s="116"/>
      <c r="AQ55" s="116"/>
      <c r="AR55" s="116"/>
      <c r="AS55" s="73"/>
      <c r="AT55" s="73"/>
      <c r="AU55" s="73"/>
      <c r="AV55" s="73"/>
      <c r="AW55" s="73"/>
      <c r="AX55" s="73"/>
      <c r="AY55" s="73"/>
    </row>
    <row r="56" spans="1:51" s="112" customFormat="1" ht="90" customHeight="1">
      <c r="A56" s="118"/>
      <c r="B56" s="76"/>
      <c r="C56" s="173" t="s">
        <v>739</v>
      </c>
      <c r="D56" s="137">
        <f>VLOOKUP(Page1!D1,Voc!2:100,5,FALSE)</f>
        <v>0</v>
      </c>
      <c r="E56" s="115"/>
      <c r="F56" s="116"/>
      <c r="G56" s="116"/>
      <c r="H56" s="116"/>
      <c r="I56" s="117"/>
      <c r="J56" s="117"/>
      <c r="K56" s="72"/>
      <c r="L56" s="72"/>
      <c r="M56" s="72"/>
      <c r="N56" s="72"/>
      <c r="O56" s="117"/>
      <c r="P56" s="117"/>
      <c r="Q56" s="117"/>
      <c r="R56" s="117"/>
      <c r="S56" s="117"/>
      <c r="T56" s="117"/>
      <c r="U56" s="117"/>
      <c r="V56" s="117"/>
      <c r="W56" s="117"/>
      <c r="X56" s="117"/>
      <c r="Y56" s="117"/>
      <c r="Z56" s="117"/>
      <c r="AA56" s="117"/>
      <c r="AB56" s="117"/>
      <c r="AC56" s="117"/>
      <c r="AD56" s="117"/>
      <c r="AE56" s="117"/>
      <c r="AF56" s="117"/>
      <c r="AG56" s="117"/>
      <c r="AH56" s="117"/>
      <c r="AI56" s="116"/>
      <c r="AJ56" s="116"/>
      <c r="AK56" s="116"/>
      <c r="AL56" s="116"/>
      <c r="AM56" s="116"/>
      <c r="AN56" s="116"/>
      <c r="AO56" s="116"/>
      <c r="AP56" s="116"/>
      <c r="AQ56" s="116"/>
      <c r="AR56" s="116"/>
      <c r="AS56" s="73"/>
      <c r="AT56" s="73"/>
      <c r="AU56" s="73"/>
      <c r="AV56" s="73"/>
      <c r="AW56" s="73"/>
      <c r="AX56" s="73"/>
      <c r="AY56" s="73"/>
    </row>
    <row r="57" spans="1:51" s="112" customFormat="1" ht="51">
      <c r="A57" s="118"/>
      <c r="B57" s="76"/>
      <c r="C57" s="173" t="s">
        <v>740</v>
      </c>
      <c r="D57" s="137">
        <f>VLOOKUP(Page1!D1,Voc!2:100,6,FALSE)</f>
        <v>0</v>
      </c>
      <c r="E57" s="115"/>
      <c r="F57" s="116"/>
      <c r="G57" s="116"/>
      <c r="H57" s="116"/>
      <c r="I57" s="117"/>
      <c r="J57" s="117"/>
      <c r="K57" s="72"/>
      <c r="L57" s="72"/>
      <c r="M57" s="72"/>
      <c r="N57" s="72"/>
      <c r="O57" s="117"/>
      <c r="P57" s="117"/>
      <c r="Q57" s="117"/>
      <c r="R57" s="117"/>
      <c r="S57" s="117"/>
      <c r="T57" s="117"/>
      <c r="U57" s="117"/>
      <c r="V57" s="117"/>
      <c r="W57" s="117"/>
      <c r="X57" s="117"/>
      <c r="Y57" s="117"/>
      <c r="Z57" s="117"/>
      <c r="AA57" s="117"/>
      <c r="AB57" s="117"/>
      <c r="AC57" s="117"/>
      <c r="AD57" s="117"/>
      <c r="AE57" s="117"/>
      <c r="AF57" s="117"/>
      <c r="AG57" s="117"/>
      <c r="AH57" s="117"/>
      <c r="AI57" s="116"/>
      <c r="AJ57" s="116"/>
      <c r="AK57" s="116"/>
      <c r="AL57" s="116"/>
      <c r="AM57" s="116"/>
      <c r="AN57" s="116"/>
      <c r="AO57" s="116"/>
      <c r="AP57" s="116"/>
      <c r="AQ57" s="116"/>
      <c r="AR57" s="116"/>
      <c r="AS57" s="73"/>
      <c r="AT57" s="73"/>
      <c r="AU57" s="73"/>
      <c r="AV57" s="73"/>
      <c r="AW57" s="73"/>
      <c r="AX57" s="73"/>
      <c r="AY57" s="73"/>
    </row>
    <row r="58" spans="1:51" s="112" customFormat="1" ht="39" customHeight="1">
      <c r="B58" s="76"/>
      <c r="C58" s="173" t="s">
        <v>741</v>
      </c>
      <c r="D58" s="137">
        <f>VLOOKUP(Page1!D1,Voc!2:100,7,FALSE)</f>
        <v>0</v>
      </c>
      <c r="E58" s="94"/>
      <c r="F58" s="94"/>
      <c r="G58" s="94"/>
      <c r="H58" s="73"/>
      <c r="I58" s="113"/>
      <c r="J58" s="73"/>
      <c r="K58" s="72"/>
      <c r="L58" s="72"/>
      <c r="M58" s="72"/>
      <c r="N58" s="72"/>
      <c r="O58" s="114"/>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row>
    <row r="59" spans="1:51" s="112" customFormat="1" ht="33" customHeight="1">
      <c r="B59" s="92" t="s">
        <v>725</v>
      </c>
      <c r="C59" s="172" t="s">
        <v>926</v>
      </c>
      <c r="D59" s="138">
        <f>VLOOKUP(Page1!D1,CalMental!2:100,2,FALSE)</f>
        <v>20</v>
      </c>
      <c r="E59" s="128"/>
      <c r="F59" s="128"/>
      <c r="G59" s="128"/>
      <c r="I59" s="122"/>
      <c r="O59" s="129"/>
    </row>
    <row r="60" spans="1:51" s="112" customFormat="1" ht="33" customHeight="1">
      <c r="B60" s="92"/>
      <c r="C60" s="173" t="s">
        <v>737</v>
      </c>
      <c r="D60" s="140" t="str">
        <f>VLOOKUP(Page1!D1,CalMental!2:100,3,FALSE)</f>
        <v>Calcul mental 6 : Connaître les nombres décimaux</v>
      </c>
      <c r="E60" s="128"/>
      <c r="F60" s="128"/>
      <c r="G60" s="128"/>
      <c r="I60" s="122"/>
      <c r="O60" s="129"/>
    </row>
    <row r="61" spans="1:51" s="112" customFormat="1" ht="33" customHeight="1">
      <c r="B61" s="76" t="s">
        <v>749</v>
      </c>
      <c r="C61" s="171" t="s">
        <v>927</v>
      </c>
      <c r="D61" s="217">
        <f>VLOOKUP(Page1!D1,Mesures!2:100,2,FALSE)</f>
        <v>157</v>
      </c>
      <c r="E61" s="94"/>
      <c r="F61" s="94"/>
      <c r="G61" s="94"/>
      <c r="H61" s="73"/>
      <c r="I61" s="113"/>
      <c r="J61" s="73"/>
      <c r="K61" s="72"/>
      <c r="L61" s="72"/>
      <c r="M61" s="72"/>
      <c r="N61" s="72"/>
      <c r="O61" s="114"/>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row>
    <row r="62" spans="1:51" s="112" customFormat="1" ht="26" customHeight="1">
      <c r="B62" s="76"/>
      <c r="C62" s="173" t="s">
        <v>737</v>
      </c>
      <c r="D62" s="217">
        <f>VLOOKUP(Page1!D1,Mesures!2:100,3,FALSE)</f>
        <v>0</v>
      </c>
      <c r="E62" s="94"/>
      <c r="F62" s="94"/>
      <c r="G62" s="94"/>
      <c r="H62" s="73"/>
      <c r="I62" s="113"/>
      <c r="J62" s="73"/>
      <c r="K62" s="72"/>
      <c r="L62" s="72"/>
      <c r="M62" s="72"/>
      <c r="N62" s="72"/>
      <c r="O62" s="114"/>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row>
    <row r="63" spans="1:51" s="112" customFormat="1" ht="61" customHeight="1">
      <c r="B63" s="76"/>
      <c r="C63" s="173" t="s">
        <v>878</v>
      </c>
      <c r="D63" s="217">
        <f>VLOOKUP(Page1!D1,Mesures!2:100,4,FALSE)</f>
        <v>0</v>
      </c>
      <c r="E63" s="94"/>
      <c r="F63" s="94"/>
      <c r="G63" s="94"/>
      <c r="H63" s="73"/>
      <c r="I63" s="113"/>
      <c r="J63" s="73"/>
      <c r="K63" s="72"/>
      <c r="L63" s="72"/>
      <c r="M63" s="72"/>
      <c r="N63" s="72"/>
      <c r="O63" s="114"/>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row>
    <row r="64" spans="1:51" s="112" customFormat="1" ht="114" customHeight="1">
      <c r="B64" s="76"/>
      <c r="C64" s="173" t="s">
        <v>928</v>
      </c>
      <c r="D64" s="217">
        <f>VLOOKUP(Page1!D1,Mesures!2:100,5,FALSE)</f>
        <v>0</v>
      </c>
      <c r="E64" s="94"/>
      <c r="F64" s="94"/>
      <c r="G64" s="94"/>
      <c r="H64" s="73"/>
      <c r="I64" s="113"/>
      <c r="J64" s="73"/>
      <c r="K64" s="72"/>
      <c r="L64" s="119"/>
      <c r="M64" s="119"/>
      <c r="N64" s="119"/>
      <c r="O64" s="114"/>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row>
    <row r="65" spans="1:51" s="112" customFormat="1" ht="44" customHeight="1">
      <c r="B65" s="76"/>
      <c r="C65" s="140" t="s">
        <v>917</v>
      </c>
      <c r="D65" s="217">
        <f>VLOOKUP(Page1!D1,Mesures!2:100,6,FALSE)</f>
        <v>0</v>
      </c>
      <c r="E65" s="94"/>
      <c r="F65" s="94"/>
      <c r="G65" s="94"/>
      <c r="H65" s="73"/>
      <c r="I65" s="113"/>
      <c r="J65" s="73"/>
      <c r="K65" s="72"/>
      <c r="L65" s="119"/>
      <c r="M65" s="119"/>
      <c r="N65" s="119"/>
      <c r="O65" s="114"/>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row>
    <row r="66" spans="1:51" s="112" customFormat="1" ht="33" customHeight="1">
      <c r="B66" s="120"/>
      <c r="C66" s="218" t="s">
        <v>929</v>
      </c>
      <c r="D66" s="173" t="str">
        <f>VLOOKUP(Page1!D1,Sciences!2:100,2,FALSE)</f>
        <v>Le fonctionnement du vivant_x000D_La reproduction des végétaux_x000D_Qu'est-ce que la reproduction des végétaux ?_x000D_Comment obtenir des fraisiers par reproduction asexuée ?_x000D_Comment faire une bouture ?</v>
      </c>
      <c r="E66" s="94"/>
      <c r="F66" s="94"/>
      <c r="G66" s="94"/>
      <c r="H66" s="73"/>
      <c r="I66" s="113"/>
      <c r="J66" s="73"/>
      <c r="K66" s="72"/>
      <c r="L66" s="119"/>
      <c r="M66" s="119"/>
      <c r="N66" s="119"/>
      <c r="O66" s="119"/>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row>
    <row r="67" spans="1:51" s="207" customFormat="1" ht="33" customHeight="1">
      <c r="B67" s="215"/>
      <c r="C67" s="216" t="s">
        <v>893</v>
      </c>
      <c r="D67" s="197">
        <f>D51+1</f>
        <v>42440</v>
      </c>
      <c r="E67" s="208"/>
      <c r="F67" s="208"/>
      <c r="G67" s="209"/>
      <c r="H67" s="195"/>
      <c r="I67" s="195"/>
      <c r="J67" s="195"/>
      <c r="K67" s="189"/>
      <c r="L67" s="189"/>
      <c r="M67" s="189"/>
      <c r="N67" s="189"/>
      <c r="O67" s="189"/>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row>
    <row r="68" spans="1:51" s="112" customFormat="1" ht="17">
      <c r="B68" s="76"/>
      <c r="C68" s="171" t="s">
        <v>821</v>
      </c>
      <c r="D68" s="137">
        <f>VLOOKUP(Page1!D1,Orthographe!2:100,8,FALSE)</f>
        <v>0</v>
      </c>
      <c r="E68" s="87"/>
      <c r="F68" s="87"/>
      <c r="G68" s="87"/>
      <c r="H68" s="73"/>
      <c r="I68" s="113"/>
      <c r="J68" s="73"/>
      <c r="K68" s="72"/>
      <c r="L68" s="72"/>
      <c r="M68" s="72"/>
      <c r="N68" s="72"/>
      <c r="O68" s="72"/>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row>
    <row r="69" spans="1:51" s="112" customFormat="1" ht="33" customHeight="1">
      <c r="B69" s="76"/>
      <c r="C69" s="171" t="s">
        <v>822</v>
      </c>
      <c r="D69" s="137">
        <f>VLOOKUP(Page1!D1,Compétences1!2:100,9,FALSE)</f>
        <v>0</v>
      </c>
      <c r="E69" s="94"/>
      <c r="F69" s="94"/>
      <c r="G69" s="94"/>
      <c r="H69" s="73"/>
      <c r="I69" s="113"/>
      <c r="J69" s="73"/>
      <c r="K69" s="72"/>
      <c r="L69" s="72"/>
      <c r="M69" s="72"/>
      <c r="N69" s="72"/>
      <c r="O69" s="72"/>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row>
    <row r="70" spans="1:51" s="112" customFormat="1" ht="33" customHeight="1">
      <c r="B70" s="76"/>
      <c r="C70" s="171" t="s">
        <v>823</v>
      </c>
      <c r="D70" s="173">
        <f>VLOOKUP(Page1!D1,Géométrie!2:100,2,FALSE)</f>
        <v>123</v>
      </c>
      <c r="E70" s="94"/>
      <c r="F70" s="94"/>
      <c r="G70" s="94"/>
      <c r="H70" s="73"/>
      <c r="I70" s="113"/>
      <c r="J70" s="73"/>
      <c r="K70" s="72"/>
      <c r="L70" s="72"/>
      <c r="M70" s="72"/>
      <c r="N70" s="72"/>
      <c r="O70" s="72"/>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row>
    <row r="71" spans="1:51" s="112" customFormat="1" ht="17">
      <c r="B71" s="76"/>
      <c r="C71" s="173" t="s">
        <v>737</v>
      </c>
      <c r="D71" s="173">
        <f>VLOOKUP(Page1!D1,Géométrie!2:100,3,FALSE)</f>
        <v>0</v>
      </c>
      <c r="E71" s="94"/>
      <c r="F71" s="94"/>
      <c r="G71" s="94"/>
      <c r="H71" s="73"/>
      <c r="I71" s="113"/>
      <c r="J71" s="73"/>
      <c r="K71" s="72"/>
      <c r="L71" s="72"/>
      <c r="M71" s="72"/>
      <c r="N71" s="72"/>
      <c r="O71" s="72"/>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row>
    <row r="72" spans="1:51" s="112" customFormat="1" ht="46" customHeight="1">
      <c r="B72" s="76"/>
      <c r="C72" s="173" t="s">
        <v>910</v>
      </c>
      <c r="D72" s="173">
        <f>VLOOKUP(Page1!D1,Géométrie!2:100,4,FALSE)</f>
        <v>0</v>
      </c>
      <c r="E72" s="94"/>
      <c r="F72" s="94"/>
      <c r="G72" s="94"/>
      <c r="H72" s="73"/>
      <c r="I72" s="113"/>
      <c r="J72" s="73"/>
      <c r="K72" s="72"/>
      <c r="L72" s="72"/>
      <c r="M72" s="72"/>
      <c r="N72" s="72"/>
      <c r="O72" s="72"/>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row>
    <row r="73" spans="1:51" s="112" customFormat="1" ht="90" customHeight="1">
      <c r="B73" s="76"/>
      <c r="C73" s="173" t="s">
        <v>824</v>
      </c>
      <c r="D73" s="173">
        <f>VLOOKUP(Page1!D1,Géométrie!2:100,5,FALSE)</f>
        <v>0</v>
      </c>
      <c r="E73" s="94"/>
      <c r="F73" s="94"/>
      <c r="G73" s="94"/>
      <c r="H73" s="73"/>
      <c r="I73" s="113"/>
      <c r="J73" s="73"/>
      <c r="K73" s="72"/>
      <c r="L73" s="72"/>
      <c r="M73" s="72"/>
      <c r="N73" s="72"/>
      <c r="O73" s="72"/>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row>
    <row r="74" spans="1:51" s="112" customFormat="1" ht="48" customHeight="1">
      <c r="B74" s="76"/>
      <c r="C74" s="140" t="s">
        <v>917</v>
      </c>
      <c r="D74" s="173">
        <f>VLOOKUP(Page1!D1,Géométrie!2:100,6,FALSE)</f>
        <v>0</v>
      </c>
      <c r="E74" s="94"/>
      <c r="F74" s="94"/>
      <c r="G74" s="94"/>
      <c r="H74" s="73"/>
      <c r="I74" s="113"/>
      <c r="J74" s="73"/>
      <c r="K74" s="72"/>
      <c r="L74" s="72"/>
      <c r="M74" s="72"/>
      <c r="N74" s="72"/>
      <c r="O74" s="72"/>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row>
    <row r="75" spans="1:51" s="112" customFormat="1" ht="33" customHeight="1">
      <c r="B75" s="75"/>
      <c r="C75" s="123"/>
      <c r="D75" s="123"/>
      <c r="G75" s="74"/>
      <c r="I75" s="122"/>
      <c r="K75" s="72"/>
      <c r="L75" s="72"/>
      <c r="M75" s="72"/>
      <c r="N75" s="72"/>
      <c r="O75" s="72"/>
    </row>
    <row r="76" spans="1:51" s="112" customFormat="1" ht="33" customHeight="1">
      <c r="A76" s="74"/>
      <c r="B76" s="75"/>
      <c r="C76" s="123"/>
      <c r="D76" s="123"/>
      <c r="E76" s="74"/>
      <c r="F76" s="74"/>
      <c r="G76" s="74"/>
      <c r="I76" s="122"/>
      <c r="K76" s="72"/>
      <c r="L76" s="72"/>
      <c r="M76" s="72"/>
      <c r="N76" s="72"/>
      <c r="O76" s="72"/>
    </row>
    <row r="77" spans="1:51" s="112" customFormat="1" ht="33" customHeight="1">
      <c r="A77" s="74"/>
      <c r="B77" s="75"/>
      <c r="C77" s="123"/>
      <c r="D77" s="123"/>
      <c r="E77" s="74"/>
      <c r="F77" s="74"/>
      <c r="G77" s="74"/>
      <c r="I77" s="122"/>
      <c r="K77" s="72"/>
      <c r="L77" s="72"/>
      <c r="M77" s="72"/>
      <c r="N77" s="72"/>
      <c r="O77" s="72"/>
    </row>
    <row r="78" spans="1:51" s="112" customFormat="1" ht="33" customHeight="1">
      <c r="A78" s="74"/>
      <c r="B78" s="75"/>
      <c r="C78" s="123"/>
      <c r="D78" s="123"/>
      <c r="E78" s="74"/>
      <c r="F78" s="74"/>
      <c r="G78" s="74"/>
      <c r="I78" s="122"/>
      <c r="K78" s="72"/>
      <c r="L78" s="72"/>
      <c r="M78" s="72"/>
      <c r="N78" s="72"/>
      <c r="O78" s="72"/>
    </row>
    <row r="79" spans="1:51" s="112" customFormat="1" ht="33" customHeight="1">
      <c r="A79" s="74"/>
      <c r="B79" s="75"/>
      <c r="C79" s="123"/>
      <c r="D79" s="123"/>
      <c r="E79" s="74"/>
      <c r="F79" s="74"/>
      <c r="G79" s="74"/>
      <c r="I79" s="122"/>
      <c r="K79" s="72"/>
      <c r="L79" s="72"/>
      <c r="M79" s="72"/>
      <c r="N79" s="72"/>
      <c r="O79" s="72"/>
    </row>
    <row r="80" spans="1:51" s="112" customFormat="1" ht="33" customHeight="1">
      <c r="A80" s="74"/>
      <c r="B80" s="75"/>
      <c r="C80" s="123"/>
      <c r="D80" s="123"/>
      <c r="E80" s="74"/>
      <c r="F80" s="74"/>
      <c r="G80" s="74"/>
      <c r="H80" s="74"/>
      <c r="I80" s="124"/>
      <c r="J80" s="74"/>
      <c r="K80" s="72"/>
      <c r="L80" s="72"/>
      <c r="M80" s="72"/>
      <c r="N80" s="72"/>
      <c r="O80" s="72"/>
      <c r="AP80" s="74"/>
      <c r="AQ80" s="74"/>
      <c r="AR80" s="74"/>
      <c r="AS80" s="74"/>
    </row>
    <row r="81" spans="16:18" ht="33" customHeight="1">
      <c r="P81" s="112"/>
      <c r="Q81" s="112"/>
      <c r="R81" s="112"/>
    </row>
    <row r="82" spans="16:18" ht="33" customHeight="1">
      <c r="P82" s="112"/>
      <c r="Q82" s="112"/>
      <c r="R82" s="112"/>
    </row>
    <row r="83" spans="16:18" ht="33" customHeight="1">
      <c r="P83" s="112"/>
      <c r="Q83" s="112"/>
      <c r="R83" s="112"/>
    </row>
    <row r="84" spans="16:18" ht="33" customHeight="1">
      <c r="P84" s="112"/>
      <c r="Q84" s="112"/>
      <c r="R84" s="112"/>
    </row>
    <row r="85" spans="16:18" ht="33" customHeight="1">
      <c r="P85" s="112"/>
      <c r="Q85" s="112"/>
      <c r="R85" s="112"/>
    </row>
    <row r="86" spans="16:18" ht="33" customHeight="1">
      <c r="P86" s="112"/>
      <c r="Q86" s="112"/>
      <c r="R86" s="112"/>
    </row>
    <row r="87" spans="16:18" ht="33" customHeight="1">
      <c r="P87" s="112"/>
      <c r="Q87" s="112"/>
      <c r="R87" s="112"/>
    </row>
    <row r="88" spans="16:18" ht="33" customHeight="1">
      <c r="P88" s="112"/>
      <c r="Q88" s="112"/>
      <c r="R88" s="112"/>
    </row>
    <row r="89" spans="16:18" ht="33" customHeight="1">
      <c r="P89" s="112"/>
      <c r="Q89" s="112"/>
      <c r="R89" s="112"/>
    </row>
    <row r="90" spans="16:18" ht="33" customHeight="1">
      <c r="P90" s="112"/>
      <c r="Q90" s="112"/>
      <c r="R90" s="112"/>
    </row>
    <row r="91" spans="16:18" ht="33" customHeight="1">
      <c r="P91" s="112"/>
      <c r="Q91" s="112"/>
      <c r="R91" s="112"/>
    </row>
    <row r="92" spans="16:18" ht="33" customHeight="1">
      <c r="P92" s="112"/>
      <c r="Q92" s="112"/>
      <c r="R92" s="112"/>
    </row>
    <row r="93" spans="16:18" ht="33" customHeight="1">
      <c r="P93" s="112"/>
      <c r="Q93" s="112"/>
      <c r="R93" s="112"/>
    </row>
    <row r="94" spans="16:18" ht="33" customHeight="1">
      <c r="P94" s="112"/>
      <c r="Q94" s="112"/>
      <c r="R94" s="112"/>
    </row>
    <row r="95" spans="16:18" ht="33" customHeight="1">
      <c r="P95" s="112"/>
      <c r="Q95" s="112"/>
      <c r="R95" s="112"/>
    </row>
    <row r="96" spans="16:18" ht="33" customHeight="1">
      <c r="P96" s="112"/>
      <c r="Q96" s="112"/>
      <c r="R96" s="112"/>
    </row>
    <row r="97" spans="16:18" ht="33" customHeight="1">
      <c r="P97" s="112"/>
      <c r="Q97" s="112"/>
      <c r="R97" s="112"/>
    </row>
    <row r="98" spans="16:18" ht="33" customHeight="1">
      <c r="P98" s="112"/>
      <c r="Q98" s="112"/>
      <c r="R98" s="112"/>
    </row>
    <row r="99" spans="16:18" ht="33" customHeight="1">
      <c r="P99" s="112"/>
      <c r="Q99" s="112"/>
      <c r="R99" s="112"/>
    </row>
    <row r="100" spans="16:18" ht="33" customHeight="1">
      <c r="P100" s="112"/>
      <c r="Q100" s="112"/>
      <c r="R100" s="112"/>
    </row>
    <row r="101" spans="16:18" ht="33" customHeight="1">
      <c r="P101" s="112"/>
      <c r="Q101" s="112"/>
      <c r="R101" s="112"/>
    </row>
    <row r="102" spans="16:18" ht="33" customHeight="1">
      <c r="P102" s="112"/>
      <c r="Q102" s="112"/>
      <c r="R102" s="112"/>
    </row>
    <row r="103" spans="16:18" ht="33" customHeight="1">
      <c r="P103" s="112"/>
      <c r="Q103" s="112"/>
      <c r="R103" s="112"/>
    </row>
    <row r="104" spans="16:18" ht="33" customHeight="1">
      <c r="P104" s="112"/>
      <c r="Q104" s="112"/>
      <c r="R104" s="112"/>
    </row>
    <row r="105" spans="16:18" ht="33" customHeight="1">
      <c r="P105" s="112"/>
      <c r="Q105" s="112"/>
      <c r="R105" s="112"/>
    </row>
    <row r="106" spans="16:18" ht="33" customHeight="1">
      <c r="P106" s="112"/>
      <c r="Q106" s="112"/>
      <c r="R106" s="112"/>
    </row>
    <row r="107" spans="16:18" ht="33" customHeight="1">
      <c r="P107" s="112"/>
      <c r="Q107" s="112"/>
      <c r="R107" s="112"/>
    </row>
    <row r="108" spans="16:18" ht="33" customHeight="1">
      <c r="P108" s="112"/>
      <c r="Q108" s="112"/>
      <c r="R108" s="112"/>
    </row>
    <row r="109" spans="16:18" ht="33" customHeight="1">
      <c r="P109" s="112"/>
      <c r="Q109" s="112"/>
      <c r="R109" s="112"/>
    </row>
    <row r="110" spans="16:18" ht="33" customHeight="1">
      <c r="P110" s="112"/>
      <c r="Q110" s="112"/>
      <c r="R110" s="112"/>
    </row>
    <row r="111" spans="16:18" ht="33" customHeight="1">
      <c r="P111" s="112"/>
      <c r="Q111" s="112"/>
      <c r="R111" s="112"/>
    </row>
    <row r="112" spans="16:18" ht="33" customHeight="1">
      <c r="P112" s="112"/>
      <c r="Q112" s="112"/>
      <c r="R112" s="112"/>
    </row>
  </sheetData>
  <phoneticPr fontId="0" type="noConversion"/>
  <conditionalFormatting sqref="D68:D69 D40 D4:D22 D32:D38 D24:D30 D52:D59">
    <cfRule type="cellIs" dxfId="0" priority="0" stopIfTrue="1" operator="equal">
      <formula>0</formula>
    </cfRule>
  </conditionalFormatting>
  <dataValidations count="1">
    <dataValidation type="list" allowBlank="1" showInputMessage="1" showErrorMessage="1" sqref="D1">
      <formula1>NOMS</formula1>
    </dataValidation>
  </dataValidations>
  <pageMargins left="0.59" right="0.39000000000000007" top="0.39000000000000007" bottom="0.39000000000000007" header="0.12000000000000001" footer="0.55000000000000004"/>
  <pageSetup paperSize="9" orientation="portrait" verticalDpi="360"/>
  <extLst>
    <ext xmlns:mx="http://schemas.microsoft.com/office/mac/excel/2008/main" uri="http://schemas.microsoft.com/office/mac/excel/2008/main">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39"/>
  <sheetViews>
    <sheetView view="pageLayout" workbookViewId="0">
      <selection activeCell="C10" sqref="C10"/>
    </sheetView>
  </sheetViews>
  <sheetFormatPr baseColWidth="10" defaultRowHeight="12"/>
  <cols>
    <col min="1" max="1" width="4.1640625" customWidth="1"/>
    <col min="2" max="2" width="8.33203125" style="52" customWidth="1"/>
    <col min="3" max="6" width="28.6640625" customWidth="1"/>
  </cols>
  <sheetData>
    <row r="1" spans="1:6" s="5" customFormat="1">
      <c r="A1" s="61"/>
      <c r="B1" s="54" t="s">
        <v>350</v>
      </c>
      <c r="C1" s="60" t="s">
        <v>544</v>
      </c>
      <c r="D1" s="60" t="s">
        <v>542</v>
      </c>
      <c r="E1" s="60" t="s">
        <v>541</v>
      </c>
      <c r="F1" s="60" t="s">
        <v>540</v>
      </c>
    </row>
    <row r="2" spans="1:6" ht="91">
      <c r="A2" s="59" t="s">
        <v>584</v>
      </c>
      <c r="B2" s="54">
        <v>64</v>
      </c>
      <c r="C2" s="56" t="s">
        <v>330</v>
      </c>
      <c r="D2" s="56" t="s">
        <v>354</v>
      </c>
      <c r="E2" s="56" t="s">
        <v>329</v>
      </c>
      <c r="F2" s="56" t="s">
        <v>358</v>
      </c>
    </row>
    <row r="3" spans="1:6" ht="13">
      <c r="A3" s="59" t="s">
        <v>774</v>
      </c>
      <c r="B3" s="54">
        <v>65</v>
      </c>
      <c r="C3" s="56"/>
      <c r="D3" s="56"/>
      <c r="E3" s="56"/>
      <c r="F3" s="56"/>
    </row>
    <row r="4" spans="1:6" ht="91">
      <c r="A4" s="59" t="s">
        <v>735</v>
      </c>
      <c r="B4" s="54">
        <v>66</v>
      </c>
      <c r="C4" s="56" t="s">
        <v>328</v>
      </c>
      <c r="D4" s="56" t="s">
        <v>354</v>
      </c>
      <c r="E4" s="56" t="s">
        <v>327</v>
      </c>
      <c r="F4" s="56" t="s">
        <v>332</v>
      </c>
    </row>
    <row r="5" spans="1:6" ht="13">
      <c r="A5" s="59" t="s">
        <v>767</v>
      </c>
      <c r="B5" s="54">
        <v>67</v>
      </c>
      <c r="C5" s="56"/>
      <c r="D5" s="56"/>
      <c r="E5" s="56"/>
      <c r="F5" s="56"/>
    </row>
    <row r="6" spans="1:6" ht="117">
      <c r="A6" s="59" t="s">
        <v>766</v>
      </c>
      <c r="B6" s="54">
        <v>68</v>
      </c>
      <c r="C6" s="56" t="s">
        <v>326</v>
      </c>
      <c r="D6" s="56" t="s">
        <v>354</v>
      </c>
      <c r="E6" s="56" t="s">
        <v>325</v>
      </c>
      <c r="F6" s="56" t="s">
        <v>359</v>
      </c>
    </row>
    <row r="7" spans="1:6" ht="13">
      <c r="A7" s="59" t="s">
        <v>768</v>
      </c>
      <c r="B7" s="54">
        <v>69</v>
      </c>
      <c r="C7" s="56"/>
      <c r="D7" s="56"/>
      <c r="E7" s="56"/>
      <c r="F7" s="56"/>
    </row>
    <row r="8" spans="1:6" ht="91">
      <c r="A8" s="59" t="s">
        <v>769</v>
      </c>
      <c r="B8" s="54">
        <v>70</v>
      </c>
      <c r="C8" s="56" t="s">
        <v>323</v>
      </c>
      <c r="D8" s="56" t="s">
        <v>354</v>
      </c>
      <c r="E8" s="56" t="s">
        <v>322</v>
      </c>
      <c r="F8" s="56" t="s">
        <v>321</v>
      </c>
    </row>
    <row r="9" spans="1:6" ht="13">
      <c r="A9" s="55" t="s">
        <v>770</v>
      </c>
      <c r="B9" s="54">
        <v>71</v>
      </c>
      <c r="C9" s="56"/>
      <c r="D9" s="56"/>
      <c r="E9" s="56"/>
      <c r="F9" s="56"/>
    </row>
    <row r="10" spans="1:6" ht="52">
      <c r="A10" s="55" t="s">
        <v>771</v>
      </c>
      <c r="B10" s="54">
        <v>72</v>
      </c>
      <c r="C10" s="56" t="s">
        <v>283</v>
      </c>
      <c r="D10" s="56" t="s">
        <v>354</v>
      </c>
      <c r="E10" s="56" t="s">
        <v>282</v>
      </c>
      <c r="F10" s="56" t="s">
        <v>318</v>
      </c>
    </row>
    <row r="11" spans="1:6" ht="13">
      <c r="A11" s="55" t="s">
        <v>772</v>
      </c>
      <c r="B11" s="54">
        <v>73</v>
      </c>
      <c r="C11" s="56"/>
      <c r="D11" s="56"/>
      <c r="E11" s="56"/>
      <c r="F11" s="56"/>
    </row>
    <row r="12" spans="1:6" ht="13">
      <c r="A12" s="55" t="s">
        <v>773</v>
      </c>
      <c r="B12" s="54">
        <v>74</v>
      </c>
      <c r="C12" s="56" t="s">
        <v>349</v>
      </c>
      <c r="D12" s="56"/>
      <c r="E12" s="56"/>
      <c r="F12" s="56"/>
    </row>
    <row r="13" spans="1:6" ht="13">
      <c r="A13" s="55" t="s">
        <v>759</v>
      </c>
      <c r="B13" s="54">
        <v>75</v>
      </c>
      <c r="C13" s="56"/>
      <c r="D13" s="56"/>
      <c r="E13" s="56"/>
      <c r="F13" s="56"/>
    </row>
    <row r="14" spans="1:6" ht="116" customHeight="1">
      <c r="A14" s="55" t="s">
        <v>760</v>
      </c>
      <c r="B14" s="54">
        <v>76</v>
      </c>
      <c r="C14" s="56" t="s">
        <v>317</v>
      </c>
      <c r="D14" s="56" t="s">
        <v>354</v>
      </c>
      <c r="E14" s="56" t="s">
        <v>316</v>
      </c>
      <c r="F14" s="56" t="s">
        <v>348</v>
      </c>
    </row>
    <row r="15" spans="1:6" ht="13">
      <c r="A15" s="55" t="s">
        <v>761</v>
      </c>
      <c r="B15" s="54">
        <v>77</v>
      </c>
      <c r="C15" s="56"/>
      <c r="D15" s="56"/>
      <c r="E15" s="56"/>
      <c r="F15" s="56"/>
    </row>
    <row r="16" spans="1:6" ht="65">
      <c r="A16" s="58" t="s">
        <v>762</v>
      </c>
      <c r="B16" s="54">
        <v>78</v>
      </c>
      <c r="C16" s="56" t="s">
        <v>347</v>
      </c>
      <c r="D16" s="56" t="s">
        <v>354</v>
      </c>
      <c r="E16" s="56" t="s">
        <v>346</v>
      </c>
      <c r="F16" s="56" t="s">
        <v>345</v>
      </c>
    </row>
    <row r="17" spans="1:6" ht="13">
      <c r="A17" s="58" t="s">
        <v>733</v>
      </c>
      <c r="B17" s="54">
        <v>79</v>
      </c>
      <c r="C17" s="56"/>
      <c r="D17" s="56"/>
      <c r="E17" s="56"/>
      <c r="F17" s="56"/>
    </row>
    <row r="18" spans="1:6" ht="13">
      <c r="A18" s="58" t="s">
        <v>765</v>
      </c>
      <c r="B18" s="54">
        <v>80</v>
      </c>
      <c r="C18" s="56" t="s">
        <v>344</v>
      </c>
      <c r="D18" s="56"/>
      <c r="E18" s="56"/>
      <c r="F18" s="56"/>
    </row>
    <row r="19" spans="1:6" ht="13">
      <c r="A19" s="58" t="s">
        <v>748</v>
      </c>
      <c r="B19" s="54">
        <v>81</v>
      </c>
      <c r="C19" s="56"/>
      <c r="D19" s="56"/>
      <c r="E19" s="56"/>
      <c r="F19" s="56"/>
    </row>
    <row r="20" spans="1:6" ht="91">
      <c r="A20" s="58" t="s">
        <v>736</v>
      </c>
      <c r="B20" s="54">
        <v>82</v>
      </c>
      <c r="C20" s="56" t="s">
        <v>343</v>
      </c>
      <c r="D20" s="56" t="s">
        <v>354</v>
      </c>
      <c r="E20" s="56" t="s">
        <v>377</v>
      </c>
      <c r="F20" s="56" t="s">
        <v>376</v>
      </c>
    </row>
    <row r="21" spans="1:6" ht="13">
      <c r="A21" s="58" t="s">
        <v>752</v>
      </c>
      <c r="B21" s="54">
        <v>83</v>
      </c>
      <c r="C21" s="56"/>
      <c r="D21" s="56"/>
      <c r="E21" s="56"/>
      <c r="F21" s="56"/>
    </row>
    <row r="22" spans="1:6" ht="259" customHeight="1">
      <c r="A22" s="58" t="s">
        <v>743</v>
      </c>
      <c r="B22" s="54">
        <v>84</v>
      </c>
      <c r="C22" s="56" t="s">
        <v>339</v>
      </c>
      <c r="D22" s="56" t="s">
        <v>354</v>
      </c>
      <c r="E22" s="56" t="s">
        <v>338</v>
      </c>
      <c r="F22" s="56" t="s">
        <v>358</v>
      </c>
    </row>
    <row r="23" spans="1:6" ht="13">
      <c r="A23" s="57" t="s">
        <v>744</v>
      </c>
      <c r="B23" s="54">
        <v>85</v>
      </c>
      <c r="C23" s="56"/>
      <c r="D23" s="56"/>
      <c r="E23" s="56"/>
      <c r="F23" s="56"/>
    </row>
    <row r="24" spans="1:6" ht="91">
      <c r="A24" s="57" t="s">
        <v>745</v>
      </c>
      <c r="B24" s="54">
        <v>86</v>
      </c>
      <c r="C24" s="56" t="s">
        <v>303</v>
      </c>
      <c r="D24" s="56" t="s">
        <v>354</v>
      </c>
      <c r="E24" s="56" t="s">
        <v>302</v>
      </c>
      <c r="F24" s="56" t="s">
        <v>332</v>
      </c>
    </row>
    <row r="25" spans="1:6" ht="13">
      <c r="A25" s="57" t="s">
        <v>728</v>
      </c>
      <c r="B25" s="54">
        <v>87</v>
      </c>
      <c r="C25" s="56"/>
      <c r="D25" s="56"/>
      <c r="E25" s="56"/>
      <c r="F25" s="56"/>
    </row>
    <row r="26" spans="1:6" ht="13">
      <c r="A26" s="57" t="s">
        <v>729</v>
      </c>
      <c r="B26" s="54">
        <v>88</v>
      </c>
      <c r="C26" s="56" t="s">
        <v>349</v>
      </c>
      <c r="D26" s="56"/>
      <c r="E26" s="56"/>
      <c r="F26" s="56"/>
    </row>
    <row r="27" spans="1:6" ht="13">
      <c r="A27" s="57" t="s">
        <v>730</v>
      </c>
      <c r="B27" s="54">
        <v>89</v>
      </c>
      <c r="C27" s="56"/>
      <c r="D27" s="56"/>
      <c r="E27" s="56"/>
      <c r="F27" s="56"/>
    </row>
    <row r="28" spans="1:6" ht="155" customHeight="1">
      <c r="A28" s="57" t="s">
        <v>731</v>
      </c>
      <c r="B28" s="54">
        <v>90</v>
      </c>
      <c r="C28" s="56" t="s">
        <v>331</v>
      </c>
      <c r="D28" s="56" t="s">
        <v>354</v>
      </c>
      <c r="E28" s="56" t="s">
        <v>361</v>
      </c>
      <c r="F28" s="56" t="s">
        <v>360</v>
      </c>
    </row>
    <row r="29" spans="1:6" ht="13">
      <c r="A29" s="55" t="s">
        <v>777</v>
      </c>
      <c r="B29" s="54">
        <v>91</v>
      </c>
      <c r="C29" s="56"/>
      <c r="D29" s="56"/>
      <c r="E29" s="56"/>
      <c r="F29" s="56"/>
    </row>
    <row r="30" spans="1:6" ht="91">
      <c r="A30" s="55" t="s">
        <v>778</v>
      </c>
      <c r="B30" s="54">
        <v>92</v>
      </c>
      <c r="C30" s="56" t="s">
        <v>396</v>
      </c>
      <c r="D30" s="56" t="s">
        <v>354</v>
      </c>
      <c r="E30" s="56" t="s">
        <v>395</v>
      </c>
      <c r="F30" s="56" t="s">
        <v>358</v>
      </c>
    </row>
    <row r="31" spans="1:6" ht="13">
      <c r="A31" s="55" t="s">
        <v>779</v>
      </c>
      <c r="B31" s="54">
        <v>93</v>
      </c>
      <c r="C31" s="56"/>
      <c r="D31" s="56"/>
      <c r="E31" s="56"/>
      <c r="F31" s="56"/>
    </row>
    <row r="32" spans="1:6" ht="13">
      <c r="A32" s="55" t="s">
        <v>754</v>
      </c>
      <c r="B32" s="54">
        <v>94</v>
      </c>
      <c r="C32" s="62" t="s">
        <v>349</v>
      </c>
      <c r="D32" s="56"/>
      <c r="E32" s="56"/>
      <c r="F32" s="56"/>
    </row>
    <row r="33" spans="1:6" ht="13">
      <c r="A33" s="55" t="s">
        <v>755</v>
      </c>
      <c r="B33" s="54">
        <v>95</v>
      </c>
      <c r="C33" s="56"/>
      <c r="D33" s="56"/>
      <c r="E33" s="56"/>
      <c r="F33" s="56"/>
    </row>
    <row r="34" spans="1:6" ht="91">
      <c r="A34" s="55" t="s">
        <v>756</v>
      </c>
      <c r="B34" s="54">
        <v>96</v>
      </c>
      <c r="C34" s="56" t="s">
        <v>357</v>
      </c>
      <c r="D34" s="56" t="s">
        <v>354</v>
      </c>
      <c r="E34" s="56" t="s">
        <v>356</v>
      </c>
      <c r="F34" s="56" t="s">
        <v>320</v>
      </c>
    </row>
    <row r="35" spans="1:6" ht="13">
      <c r="A35" s="55" t="s">
        <v>757</v>
      </c>
      <c r="B35" s="54">
        <v>97</v>
      </c>
      <c r="C35" s="56"/>
      <c r="D35" s="56"/>
      <c r="E35" s="56"/>
      <c r="F35" s="56"/>
    </row>
    <row r="36" spans="1:6" ht="91">
      <c r="A36" s="55" t="s">
        <v>758</v>
      </c>
      <c r="B36" s="54">
        <v>98</v>
      </c>
      <c r="C36" s="56" t="s">
        <v>319</v>
      </c>
      <c r="D36" s="56" t="s">
        <v>354</v>
      </c>
      <c r="E36" s="56" t="s">
        <v>353</v>
      </c>
      <c r="F36" s="56" t="s">
        <v>352</v>
      </c>
    </row>
    <row r="37" spans="1:6" ht="13">
      <c r="A37" s="55" t="s">
        <v>776</v>
      </c>
      <c r="B37" s="54">
        <v>99</v>
      </c>
      <c r="C37" s="56"/>
      <c r="D37" s="56"/>
      <c r="E37" s="56"/>
      <c r="F37" s="56"/>
    </row>
    <row r="38" spans="1:6">
      <c r="A38" s="55" t="s">
        <v>548</v>
      </c>
      <c r="B38" s="54">
        <v>100</v>
      </c>
      <c r="C38" s="53" t="s">
        <v>349</v>
      </c>
      <c r="D38" s="53"/>
      <c r="E38" s="53"/>
      <c r="F38" s="53"/>
    </row>
    <row r="39" spans="1:6">
      <c r="A39" s="53"/>
      <c r="B39" s="54">
        <v>101</v>
      </c>
      <c r="C39" s="53"/>
      <c r="D39" s="53"/>
      <c r="E39" s="53"/>
      <c r="F39" s="53"/>
    </row>
  </sheetData>
  <sheetCalcPr fullCalcOnLoad="1"/>
  <phoneticPr fontId="34" type="noConversion"/>
  <pageMargins left="0.36000000000000004" right="0.36000000000000004" top="0.8" bottom="0.8" header="0.5" footer="0.5"/>
  <pageSetup paperSize="0" orientation="landscape" horizontalDpi="4294967292" verticalDpi="4294967292"/>
  <headerFooter>
    <oddHeader>&amp;C&amp;14Programmations CM2 - Calcul - Outils pour les Maths</oddHeader>
    <oddFooter>&amp;RDocument trouvé gratuitement  sur Tom Pouce à l'école - eklablog</oddFooter>
  </headerFooter>
  <extLst>
    <ext xmlns:mx="http://schemas.microsoft.com/office/mac/excel/2008/main" uri="http://schemas.microsoft.com/office/mac/excel/2008/main">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38"/>
  <sheetViews>
    <sheetView view="pageLayout" topLeftCell="A4" workbookViewId="0">
      <selection activeCell="F28" sqref="F28"/>
    </sheetView>
  </sheetViews>
  <sheetFormatPr baseColWidth="10" defaultRowHeight="12"/>
  <cols>
    <col min="1" max="1" width="4.1640625" customWidth="1"/>
    <col min="2" max="2" width="8.6640625" style="52" customWidth="1"/>
    <col min="3" max="3" width="22.6640625" style="63" customWidth="1"/>
    <col min="4" max="4" width="27.33203125" style="63" customWidth="1"/>
    <col min="5" max="5" width="33.1640625" style="63" customWidth="1"/>
    <col min="6" max="6" width="31.6640625" style="63" customWidth="1"/>
  </cols>
  <sheetData>
    <row r="1" spans="1:6" s="5" customFormat="1">
      <c r="A1" s="61"/>
      <c r="B1" s="54" t="s">
        <v>350</v>
      </c>
      <c r="C1" s="60" t="s">
        <v>544</v>
      </c>
      <c r="D1" s="60" t="s">
        <v>542</v>
      </c>
      <c r="E1" s="60" t="s">
        <v>382</v>
      </c>
      <c r="F1" s="60" t="s">
        <v>540</v>
      </c>
    </row>
    <row r="2" spans="1:6" ht="87" customHeight="1">
      <c r="A2" s="59" t="s">
        <v>584</v>
      </c>
      <c r="B2" s="54">
        <v>168</v>
      </c>
      <c r="C2" s="56" t="s">
        <v>255</v>
      </c>
      <c r="D2" s="56" t="s">
        <v>254</v>
      </c>
      <c r="E2" s="56" t="s">
        <v>253</v>
      </c>
      <c r="F2" s="56" t="s">
        <v>252</v>
      </c>
    </row>
    <row r="3" spans="1:6" ht="13">
      <c r="A3" s="59" t="s">
        <v>774</v>
      </c>
      <c r="B3" s="54">
        <v>169</v>
      </c>
      <c r="C3" s="56"/>
      <c r="D3" s="56"/>
      <c r="E3" s="56"/>
      <c r="F3" s="56"/>
    </row>
    <row r="4" spans="1:6" ht="64" customHeight="1">
      <c r="A4" s="59" t="s">
        <v>735</v>
      </c>
      <c r="B4" s="54">
        <v>170</v>
      </c>
      <c r="C4" s="56" t="s">
        <v>218</v>
      </c>
      <c r="D4" s="56" t="s">
        <v>185</v>
      </c>
      <c r="E4" s="56" t="s">
        <v>217</v>
      </c>
      <c r="F4" s="56" t="s">
        <v>216</v>
      </c>
    </row>
    <row r="5" spans="1:6" ht="13">
      <c r="A5" s="59" t="s">
        <v>767</v>
      </c>
      <c r="B5" s="54">
        <v>171</v>
      </c>
      <c r="C5" s="56"/>
      <c r="D5" s="56"/>
      <c r="E5" s="56"/>
      <c r="F5" s="56"/>
    </row>
    <row r="6" spans="1:6" ht="62" customHeight="1">
      <c r="A6" s="59" t="s">
        <v>766</v>
      </c>
      <c r="B6" s="54">
        <v>172</v>
      </c>
      <c r="C6" s="56" t="s">
        <v>215</v>
      </c>
      <c r="D6" s="56" t="s">
        <v>185</v>
      </c>
      <c r="E6" s="56" t="s">
        <v>214</v>
      </c>
      <c r="F6" s="56" t="s">
        <v>187</v>
      </c>
    </row>
    <row r="7" spans="1:6" ht="13">
      <c r="A7" s="59" t="s">
        <v>768</v>
      </c>
      <c r="B7" s="54">
        <v>173</v>
      </c>
      <c r="C7" s="56"/>
      <c r="D7" s="56"/>
      <c r="E7" s="56"/>
      <c r="F7" s="56"/>
    </row>
    <row r="8" spans="1:6" ht="39">
      <c r="A8" s="59" t="s">
        <v>769</v>
      </c>
      <c r="B8" s="54">
        <v>174</v>
      </c>
      <c r="C8" s="56" t="s">
        <v>186</v>
      </c>
      <c r="D8" s="56" t="s">
        <v>185</v>
      </c>
      <c r="E8" s="56" t="s">
        <v>208</v>
      </c>
      <c r="F8" s="56" t="s">
        <v>207</v>
      </c>
    </row>
    <row r="9" spans="1:6" ht="13">
      <c r="A9" s="55" t="s">
        <v>770</v>
      </c>
      <c r="B9" s="54">
        <v>175</v>
      </c>
      <c r="C9" s="56"/>
      <c r="D9" s="56"/>
      <c r="E9" s="56"/>
      <c r="F9" s="56"/>
    </row>
    <row r="10" spans="1:6" ht="13">
      <c r="A10" s="55" t="s">
        <v>771</v>
      </c>
      <c r="B10" s="54">
        <v>176</v>
      </c>
      <c r="C10" s="56" t="s">
        <v>213</v>
      </c>
      <c r="D10" s="56"/>
      <c r="E10" s="56"/>
      <c r="F10" s="56"/>
    </row>
    <row r="11" spans="1:6" ht="13">
      <c r="A11" s="55" t="s">
        <v>772</v>
      </c>
      <c r="B11" s="54">
        <v>177</v>
      </c>
      <c r="C11" s="56"/>
      <c r="D11" s="56"/>
      <c r="E11" s="56"/>
      <c r="F11" s="56"/>
    </row>
    <row r="12" spans="1:6" ht="13">
      <c r="A12" s="55" t="s">
        <v>773</v>
      </c>
      <c r="B12" s="54">
        <v>178</v>
      </c>
      <c r="C12" s="56" t="s">
        <v>206</v>
      </c>
      <c r="D12" s="56"/>
      <c r="E12" s="56"/>
      <c r="F12" s="56"/>
    </row>
    <row r="13" spans="1:6" ht="13">
      <c r="A13" s="55" t="s">
        <v>759</v>
      </c>
      <c r="B13" s="54">
        <v>179</v>
      </c>
      <c r="C13" s="56"/>
      <c r="D13" s="56"/>
      <c r="E13" s="56"/>
      <c r="F13" s="56"/>
    </row>
    <row r="14" spans="1:6" ht="91">
      <c r="A14" s="55" t="s">
        <v>760</v>
      </c>
      <c r="B14" s="54">
        <v>180</v>
      </c>
      <c r="C14" s="56" t="s">
        <v>205</v>
      </c>
      <c r="D14" s="56" t="s">
        <v>190</v>
      </c>
      <c r="E14" s="56" t="s">
        <v>189</v>
      </c>
      <c r="F14" s="56" t="s">
        <v>204</v>
      </c>
    </row>
    <row r="15" spans="1:6" ht="13">
      <c r="A15" s="55" t="s">
        <v>761</v>
      </c>
      <c r="B15" s="54">
        <v>181</v>
      </c>
      <c r="C15" s="56"/>
      <c r="D15" s="56"/>
      <c r="E15" s="56"/>
      <c r="F15" s="56"/>
    </row>
    <row r="16" spans="1:6" ht="74" customHeight="1">
      <c r="A16" s="58" t="s">
        <v>762</v>
      </c>
      <c r="B16" s="54">
        <v>182</v>
      </c>
      <c r="C16" s="56" t="s">
        <v>184</v>
      </c>
      <c r="D16" s="56" t="s">
        <v>190</v>
      </c>
      <c r="E16" s="56" t="s">
        <v>183</v>
      </c>
      <c r="F16" s="56" t="s">
        <v>239</v>
      </c>
    </row>
    <row r="17" spans="1:6" ht="13">
      <c r="A17" s="58" t="s">
        <v>733</v>
      </c>
      <c r="B17" s="54">
        <v>183</v>
      </c>
      <c r="C17" s="56"/>
      <c r="D17" s="56"/>
      <c r="E17" s="56"/>
      <c r="F17" s="56"/>
    </row>
    <row r="18" spans="1:6" ht="94" customHeight="1">
      <c r="A18" s="58" t="s">
        <v>765</v>
      </c>
      <c r="B18" s="54">
        <v>184</v>
      </c>
      <c r="C18" s="56" t="s">
        <v>196</v>
      </c>
      <c r="D18" s="56" t="s">
        <v>190</v>
      </c>
      <c r="E18" s="56" t="s">
        <v>195</v>
      </c>
      <c r="F18" s="56" t="s">
        <v>194</v>
      </c>
    </row>
    <row r="19" spans="1:6" ht="13">
      <c r="A19" s="58" t="s">
        <v>748</v>
      </c>
      <c r="B19" s="54">
        <v>185</v>
      </c>
      <c r="C19" s="56"/>
      <c r="D19" s="56"/>
      <c r="E19" s="56"/>
      <c r="F19" s="56"/>
    </row>
    <row r="20" spans="1:6" ht="98" customHeight="1">
      <c r="A20" s="58" t="s">
        <v>736</v>
      </c>
      <c r="B20" s="54">
        <v>186</v>
      </c>
      <c r="C20" s="56" t="s">
        <v>227</v>
      </c>
      <c r="D20" s="56" t="s">
        <v>190</v>
      </c>
      <c r="E20" s="56" t="s">
        <v>226</v>
      </c>
      <c r="F20" s="56" t="s">
        <v>192</v>
      </c>
    </row>
    <row r="21" spans="1:6" ht="13">
      <c r="A21" s="58" t="s">
        <v>752</v>
      </c>
      <c r="B21" s="54">
        <v>187</v>
      </c>
      <c r="C21" s="56"/>
      <c r="D21" s="56"/>
      <c r="E21" s="56"/>
      <c r="F21" s="56"/>
    </row>
    <row r="22" spans="1:6" ht="119" customHeight="1">
      <c r="A22" s="58" t="s">
        <v>743</v>
      </c>
      <c r="B22" s="54">
        <v>188</v>
      </c>
      <c r="C22" s="56" t="s">
        <v>191</v>
      </c>
      <c r="D22" s="56" t="s">
        <v>190</v>
      </c>
      <c r="E22" s="56" t="s">
        <v>189</v>
      </c>
      <c r="F22" s="56" t="s">
        <v>256</v>
      </c>
    </row>
    <row r="23" spans="1:6" ht="13">
      <c r="A23" s="57" t="s">
        <v>744</v>
      </c>
      <c r="B23" s="54">
        <v>189</v>
      </c>
      <c r="C23" s="56"/>
      <c r="D23" s="56"/>
      <c r="E23" s="56"/>
      <c r="F23" s="56"/>
    </row>
    <row r="24" spans="1:6" ht="16" customHeight="1">
      <c r="A24" s="57" t="s">
        <v>745</v>
      </c>
      <c r="B24" s="54">
        <v>190</v>
      </c>
      <c r="C24" s="54" t="s">
        <v>213</v>
      </c>
      <c r="D24" s="54"/>
      <c r="E24" s="54"/>
      <c r="F24" s="54"/>
    </row>
    <row r="25" spans="1:6">
      <c r="A25" s="57" t="s">
        <v>728</v>
      </c>
      <c r="B25" s="54">
        <v>191</v>
      </c>
      <c r="C25" s="54"/>
      <c r="D25" s="54"/>
      <c r="E25" s="54"/>
      <c r="F25" s="54"/>
    </row>
    <row r="26" spans="1:6">
      <c r="A26" s="57" t="s">
        <v>729</v>
      </c>
      <c r="B26" s="54"/>
      <c r="C26" s="54"/>
      <c r="D26" s="54"/>
      <c r="E26" s="54"/>
      <c r="F26" s="54"/>
    </row>
    <row r="27" spans="1:6">
      <c r="A27" s="57" t="s">
        <v>730</v>
      </c>
      <c r="B27" s="54"/>
      <c r="C27" s="54"/>
      <c r="D27" s="54"/>
      <c r="E27" s="54"/>
      <c r="F27" s="54"/>
    </row>
    <row r="28" spans="1:6">
      <c r="A28" s="57" t="s">
        <v>731</v>
      </c>
      <c r="B28" s="54"/>
      <c r="C28" s="54"/>
      <c r="D28" s="54"/>
      <c r="E28" s="54"/>
      <c r="F28" s="54"/>
    </row>
    <row r="29" spans="1:6">
      <c r="A29" s="55" t="s">
        <v>777</v>
      </c>
      <c r="B29" s="54"/>
      <c r="C29" s="54"/>
      <c r="D29" s="54"/>
      <c r="E29" s="54"/>
      <c r="F29" s="54"/>
    </row>
    <row r="30" spans="1:6">
      <c r="A30" s="55" t="s">
        <v>778</v>
      </c>
      <c r="B30" s="54"/>
      <c r="C30" s="54"/>
      <c r="D30" s="54"/>
      <c r="E30" s="54"/>
      <c r="F30" s="54"/>
    </row>
    <row r="31" spans="1:6">
      <c r="A31" s="55" t="s">
        <v>779</v>
      </c>
      <c r="B31" s="54"/>
      <c r="C31" s="54"/>
      <c r="D31" s="54"/>
      <c r="E31" s="54"/>
      <c r="F31" s="54"/>
    </row>
    <row r="32" spans="1:6">
      <c r="A32" s="55" t="s">
        <v>754</v>
      </c>
      <c r="B32" s="54"/>
      <c r="C32" s="54"/>
      <c r="D32" s="54"/>
      <c r="E32" s="54"/>
      <c r="F32" s="54"/>
    </row>
    <row r="33" spans="1:6">
      <c r="A33" s="55" t="s">
        <v>755</v>
      </c>
      <c r="B33" s="54"/>
      <c r="C33" s="54"/>
      <c r="D33" s="54"/>
      <c r="E33" s="54"/>
      <c r="F33" s="54"/>
    </row>
    <row r="34" spans="1:6">
      <c r="A34" s="55" t="s">
        <v>756</v>
      </c>
      <c r="B34" s="54"/>
      <c r="C34" s="54"/>
      <c r="D34" s="54"/>
      <c r="E34" s="54"/>
      <c r="F34" s="54"/>
    </row>
    <row r="35" spans="1:6">
      <c r="A35" s="55" t="s">
        <v>757</v>
      </c>
      <c r="B35" s="54"/>
      <c r="C35" s="54"/>
      <c r="D35" s="54"/>
      <c r="E35" s="54"/>
      <c r="F35" s="54"/>
    </row>
    <row r="36" spans="1:6">
      <c r="A36" s="55" t="s">
        <v>758</v>
      </c>
      <c r="B36" s="54"/>
      <c r="C36" s="54"/>
      <c r="D36" s="54"/>
      <c r="E36" s="54"/>
      <c r="F36" s="54"/>
    </row>
    <row r="37" spans="1:6">
      <c r="A37" s="55" t="s">
        <v>776</v>
      </c>
      <c r="B37" s="54"/>
      <c r="C37" s="54"/>
      <c r="D37" s="54"/>
      <c r="E37" s="54"/>
      <c r="F37" s="54"/>
    </row>
    <row r="38" spans="1:6">
      <c r="A38" s="55" t="s">
        <v>548</v>
      </c>
      <c r="B38" s="54"/>
      <c r="C38" s="54"/>
      <c r="D38" s="54"/>
      <c r="E38" s="54"/>
      <c r="F38" s="54"/>
    </row>
  </sheetData>
  <sheetCalcPr fullCalcOnLoad="1"/>
  <phoneticPr fontId="34" type="noConversion"/>
  <pageMargins left="0.36000000000000004" right="0.36000000000000004" top="0.8" bottom="0.8" header="0.5" footer="0.5"/>
  <pageSetup paperSize="0" orientation="landscape" horizontalDpi="4294967292" verticalDpi="4294967292"/>
  <headerFooter>
    <oddHeader>&amp;C&amp;14Programmations CM2 - Organisation et gestion de données - Outils pour les Maths</oddHeader>
    <oddFooter>&amp;Rdocument trouvé gratuitement  sur Tom Pouce à l'école - eklablog</oddFooter>
  </headerFooter>
  <extLst>
    <ext xmlns:mx="http://schemas.microsoft.com/office/mac/excel/2008/main" uri="http://schemas.microsoft.com/office/mac/excel/2008/main">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38"/>
  <sheetViews>
    <sheetView view="pageLayout" topLeftCell="A3" workbookViewId="0">
      <selection activeCell="B10" sqref="B10"/>
    </sheetView>
  </sheetViews>
  <sheetFormatPr baseColWidth="10" defaultRowHeight="12"/>
  <cols>
    <col min="1" max="1" width="4.1640625" customWidth="1"/>
    <col min="2" max="2" width="9.1640625" style="63" customWidth="1"/>
    <col min="3" max="4" width="28.1640625" customWidth="1"/>
    <col min="5" max="5" width="31.5" customWidth="1"/>
    <col min="6" max="6" width="25.33203125" customWidth="1"/>
  </cols>
  <sheetData>
    <row r="1" spans="1:6" s="5" customFormat="1">
      <c r="A1" s="61"/>
      <c r="B1" s="54" t="s">
        <v>212</v>
      </c>
      <c r="C1" s="60" t="s">
        <v>547</v>
      </c>
      <c r="D1" s="60" t="s">
        <v>545</v>
      </c>
      <c r="E1" s="60" t="s">
        <v>586</v>
      </c>
      <c r="F1" s="60" t="s">
        <v>585</v>
      </c>
    </row>
    <row r="2" spans="1:6" ht="98" customHeight="1">
      <c r="A2" s="59" t="s">
        <v>584</v>
      </c>
      <c r="B2" s="54">
        <v>136</v>
      </c>
      <c r="C2" s="64" t="s">
        <v>211</v>
      </c>
      <c r="D2" s="56" t="s">
        <v>210</v>
      </c>
      <c r="E2" s="56" t="s">
        <v>209</v>
      </c>
      <c r="F2" s="56" t="s">
        <v>245</v>
      </c>
    </row>
    <row r="3" spans="1:6" ht="13">
      <c r="A3" s="59" t="s">
        <v>774</v>
      </c>
      <c r="B3" s="54">
        <v>137</v>
      </c>
      <c r="C3" s="56"/>
      <c r="D3" s="56"/>
      <c r="E3" s="56"/>
      <c r="F3" s="56"/>
    </row>
    <row r="4" spans="1:6" ht="91">
      <c r="A4" s="59" t="s">
        <v>735</v>
      </c>
      <c r="B4" s="54">
        <v>138</v>
      </c>
      <c r="C4" s="56" t="s">
        <v>244</v>
      </c>
      <c r="D4" s="56" t="s">
        <v>251</v>
      </c>
      <c r="E4" s="56" t="s">
        <v>243</v>
      </c>
      <c r="F4" s="56" t="s">
        <v>203</v>
      </c>
    </row>
    <row r="5" spans="1:6" ht="13">
      <c r="A5" s="59" t="s">
        <v>767</v>
      </c>
      <c r="B5" s="54">
        <v>139</v>
      </c>
      <c r="C5" s="56"/>
      <c r="D5" s="56"/>
      <c r="E5" s="56"/>
      <c r="F5" s="56"/>
    </row>
    <row r="6" spans="1:6" ht="104">
      <c r="A6" s="59" t="s">
        <v>766</v>
      </c>
      <c r="B6" s="54">
        <v>140</v>
      </c>
      <c r="C6" s="56" t="s">
        <v>202</v>
      </c>
      <c r="D6" s="56" t="s">
        <v>251</v>
      </c>
      <c r="E6" s="56" t="s">
        <v>201</v>
      </c>
      <c r="F6" s="56" t="s">
        <v>240</v>
      </c>
    </row>
    <row r="7" spans="1:6" ht="13">
      <c r="A7" s="59" t="s">
        <v>768</v>
      </c>
      <c r="B7" s="54">
        <v>141</v>
      </c>
      <c r="C7" s="56"/>
      <c r="D7" s="56"/>
      <c r="E7" s="56"/>
      <c r="F7" s="56"/>
    </row>
    <row r="8" spans="1:6" ht="104">
      <c r="A8" s="59" t="s">
        <v>769</v>
      </c>
      <c r="B8" s="54">
        <v>142</v>
      </c>
      <c r="C8" s="56" t="s">
        <v>272</v>
      </c>
      <c r="D8" s="56" t="s">
        <v>251</v>
      </c>
      <c r="E8" s="56" t="s">
        <v>271</v>
      </c>
      <c r="F8" s="56" t="s">
        <v>270</v>
      </c>
    </row>
    <row r="9" spans="1:6" ht="13">
      <c r="A9" s="55" t="s">
        <v>770</v>
      </c>
      <c r="B9" s="54">
        <v>143</v>
      </c>
      <c r="C9" s="56"/>
      <c r="D9" s="56"/>
      <c r="E9" s="56"/>
      <c r="F9" s="56"/>
    </row>
    <row r="10" spans="1:6" ht="117">
      <c r="A10" s="55" t="s">
        <v>771</v>
      </c>
      <c r="B10" s="54">
        <v>144</v>
      </c>
      <c r="C10" s="56" t="s">
        <v>231</v>
      </c>
      <c r="D10" s="56" t="s">
        <v>251</v>
      </c>
      <c r="E10" s="56" t="s">
        <v>230</v>
      </c>
      <c r="F10" s="56" t="s">
        <v>264</v>
      </c>
    </row>
    <row r="11" spans="1:6" ht="13">
      <c r="A11" s="55" t="s">
        <v>772</v>
      </c>
      <c r="B11" s="54">
        <v>145</v>
      </c>
      <c r="C11" s="56"/>
      <c r="D11" s="56"/>
      <c r="E11" s="56"/>
      <c r="F11" s="56"/>
    </row>
    <row r="12" spans="1:6" ht="13">
      <c r="A12" s="55" t="s">
        <v>773</v>
      </c>
      <c r="B12" s="54">
        <v>146</v>
      </c>
      <c r="C12" s="56" t="s">
        <v>275</v>
      </c>
      <c r="D12" s="56"/>
      <c r="E12" s="56"/>
      <c r="F12" s="56"/>
    </row>
    <row r="13" spans="1:6" ht="13">
      <c r="A13" s="55" t="s">
        <v>759</v>
      </c>
      <c r="B13" s="54">
        <v>147</v>
      </c>
      <c r="C13" s="56"/>
      <c r="D13" s="56"/>
      <c r="E13" s="56"/>
      <c r="F13" s="56"/>
    </row>
    <row r="14" spans="1:6" ht="65">
      <c r="A14" s="55" t="s">
        <v>760</v>
      </c>
      <c r="B14" s="54">
        <v>148</v>
      </c>
      <c r="C14" s="56" t="s">
        <v>263</v>
      </c>
      <c r="D14" s="56" t="s">
        <v>277</v>
      </c>
      <c r="E14" s="56" t="s">
        <v>262</v>
      </c>
      <c r="F14" s="56" t="s">
        <v>261</v>
      </c>
    </row>
    <row r="15" spans="1:6" ht="13">
      <c r="A15" s="55" t="s">
        <v>761</v>
      </c>
      <c r="B15" s="54">
        <v>149</v>
      </c>
      <c r="C15" s="56"/>
      <c r="D15" s="56"/>
      <c r="E15" s="56"/>
      <c r="F15" s="56"/>
    </row>
    <row r="16" spans="1:6" ht="52">
      <c r="A16" s="58" t="s">
        <v>762</v>
      </c>
      <c r="B16" s="54">
        <v>150</v>
      </c>
      <c r="C16" s="56" t="s">
        <v>260</v>
      </c>
      <c r="D16" s="56" t="s">
        <v>277</v>
      </c>
      <c r="E16" s="56" t="s">
        <v>259</v>
      </c>
      <c r="F16" s="56" t="s">
        <v>225</v>
      </c>
    </row>
    <row r="17" spans="1:6" ht="13">
      <c r="A17" s="58" t="s">
        <v>733</v>
      </c>
      <c r="B17" s="54">
        <v>151</v>
      </c>
      <c r="C17" s="56"/>
      <c r="D17" s="56"/>
      <c r="E17" s="56"/>
      <c r="F17" s="56"/>
    </row>
    <row r="18" spans="1:6" ht="52">
      <c r="A18" s="58" t="s">
        <v>765</v>
      </c>
      <c r="B18" s="54">
        <v>152</v>
      </c>
      <c r="C18" s="56" t="s">
        <v>224</v>
      </c>
      <c r="D18" s="56" t="s">
        <v>277</v>
      </c>
      <c r="E18" s="56" t="s">
        <v>223</v>
      </c>
      <c r="F18" s="56" t="s">
        <v>222</v>
      </c>
    </row>
    <row r="19" spans="1:6" ht="13">
      <c r="A19" s="58" t="s">
        <v>748</v>
      </c>
      <c r="B19" s="54">
        <v>153</v>
      </c>
      <c r="C19" s="56"/>
      <c r="D19" s="56"/>
      <c r="E19" s="56"/>
      <c r="F19" s="56"/>
    </row>
    <row r="20" spans="1:6" ht="13">
      <c r="A20" s="58" t="s">
        <v>736</v>
      </c>
      <c r="B20" s="54">
        <v>154</v>
      </c>
      <c r="C20" s="56" t="s">
        <v>275</v>
      </c>
      <c r="D20" s="56"/>
      <c r="E20" s="56"/>
      <c r="F20" s="56"/>
    </row>
    <row r="21" spans="1:6" ht="13">
      <c r="A21" s="58" t="s">
        <v>752</v>
      </c>
      <c r="B21" s="54">
        <v>155</v>
      </c>
      <c r="C21" s="56"/>
      <c r="D21" s="56"/>
      <c r="E21" s="56"/>
      <c r="F21" s="56"/>
    </row>
    <row r="22" spans="1:6" ht="78">
      <c r="A22" s="58" t="s">
        <v>743</v>
      </c>
      <c r="B22" s="54">
        <v>156</v>
      </c>
      <c r="C22" s="56" t="s">
        <v>221</v>
      </c>
      <c r="D22" s="56" t="s">
        <v>277</v>
      </c>
      <c r="E22" s="56" t="s">
        <v>257</v>
      </c>
      <c r="F22" s="56" t="s">
        <v>287</v>
      </c>
    </row>
    <row r="23" spans="1:6" ht="13">
      <c r="A23" s="57" t="s">
        <v>744</v>
      </c>
      <c r="B23" s="54">
        <v>157</v>
      </c>
      <c r="C23" s="56"/>
      <c r="D23" s="56"/>
      <c r="E23" s="56"/>
      <c r="F23" s="56"/>
    </row>
    <row r="24" spans="1:6" ht="65">
      <c r="A24" s="57" t="s">
        <v>745</v>
      </c>
      <c r="B24" s="54">
        <v>158</v>
      </c>
      <c r="C24" s="56" t="s">
        <v>286</v>
      </c>
      <c r="D24" s="56" t="s">
        <v>251</v>
      </c>
      <c r="E24" s="56" t="s">
        <v>250</v>
      </c>
      <c r="F24" s="56" t="s">
        <v>249</v>
      </c>
    </row>
    <row r="25" spans="1:6" ht="13">
      <c r="A25" s="57" t="s">
        <v>728</v>
      </c>
      <c r="B25" s="54">
        <v>159</v>
      </c>
      <c r="C25" s="56"/>
      <c r="D25" s="56"/>
      <c r="E25" s="56"/>
      <c r="F25" s="56"/>
    </row>
    <row r="26" spans="1:6" ht="52">
      <c r="A26" s="57" t="s">
        <v>729</v>
      </c>
      <c r="B26" s="54">
        <v>160</v>
      </c>
      <c r="C26" s="56" t="s">
        <v>248</v>
      </c>
      <c r="D26" s="56" t="s">
        <v>277</v>
      </c>
      <c r="E26" s="56" t="s">
        <v>247</v>
      </c>
      <c r="F26" s="56" t="s">
        <v>246</v>
      </c>
    </row>
    <row r="27" spans="1:6" ht="13">
      <c r="A27" s="57" t="s">
        <v>730</v>
      </c>
      <c r="B27" s="54">
        <v>161</v>
      </c>
      <c r="C27" s="56"/>
      <c r="D27" s="56"/>
      <c r="E27" s="56"/>
      <c r="F27" s="56"/>
    </row>
    <row r="28" spans="1:6" ht="78">
      <c r="A28" s="57" t="s">
        <v>731</v>
      </c>
      <c r="B28" s="54">
        <v>162</v>
      </c>
      <c r="C28" s="56" t="s">
        <v>281</v>
      </c>
      <c r="D28" s="56" t="s">
        <v>277</v>
      </c>
      <c r="E28" s="56" t="s">
        <v>280</v>
      </c>
      <c r="F28" s="56" t="s">
        <v>279</v>
      </c>
    </row>
    <row r="29" spans="1:6" ht="13">
      <c r="A29" s="55" t="s">
        <v>777</v>
      </c>
      <c r="B29" s="54">
        <v>163</v>
      </c>
      <c r="C29" s="56"/>
      <c r="D29" s="56"/>
      <c r="E29" s="56"/>
      <c r="F29" s="56"/>
    </row>
    <row r="30" spans="1:6" ht="52">
      <c r="A30" s="55" t="s">
        <v>778</v>
      </c>
      <c r="B30" s="54">
        <v>164</v>
      </c>
      <c r="C30" s="56" t="s">
        <v>278</v>
      </c>
      <c r="D30" s="56" t="s">
        <v>277</v>
      </c>
      <c r="E30" s="56" t="s">
        <v>242</v>
      </c>
      <c r="F30" s="56" t="s">
        <v>241</v>
      </c>
    </row>
    <row r="31" spans="1:6">
      <c r="A31" s="55" t="s">
        <v>779</v>
      </c>
      <c r="B31" s="54">
        <v>165</v>
      </c>
      <c r="C31" s="53"/>
      <c r="D31" s="53"/>
      <c r="E31" s="53"/>
      <c r="F31" s="53"/>
    </row>
    <row r="32" spans="1:6">
      <c r="A32" s="55" t="s">
        <v>754</v>
      </c>
      <c r="B32" s="54">
        <v>166</v>
      </c>
      <c r="C32" s="53" t="s">
        <v>275</v>
      </c>
      <c r="D32" s="53"/>
      <c r="E32" s="53"/>
      <c r="F32" s="53"/>
    </row>
    <row r="33" spans="1:6">
      <c r="A33" s="55" t="s">
        <v>755</v>
      </c>
      <c r="B33" s="54">
        <v>167</v>
      </c>
      <c r="C33" s="53"/>
      <c r="D33" s="53"/>
      <c r="E33" s="53"/>
      <c r="F33" s="53"/>
    </row>
    <row r="34" spans="1:6">
      <c r="A34" s="55" t="s">
        <v>756</v>
      </c>
      <c r="B34" s="54"/>
      <c r="C34" s="53"/>
      <c r="D34" s="53"/>
      <c r="E34" s="53"/>
      <c r="F34" s="53"/>
    </row>
    <row r="35" spans="1:6">
      <c r="A35" s="55" t="s">
        <v>757</v>
      </c>
      <c r="B35" s="54"/>
      <c r="C35" s="53"/>
      <c r="D35" s="53"/>
      <c r="E35" s="53"/>
      <c r="F35" s="53"/>
    </row>
    <row r="36" spans="1:6">
      <c r="A36" s="55" t="s">
        <v>758</v>
      </c>
      <c r="B36" s="54"/>
      <c r="C36" s="53"/>
      <c r="D36" s="53"/>
      <c r="E36" s="53"/>
      <c r="F36" s="53"/>
    </row>
    <row r="37" spans="1:6">
      <c r="A37" s="55" t="s">
        <v>776</v>
      </c>
      <c r="B37" s="54"/>
      <c r="C37" s="53"/>
      <c r="D37" s="53"/>
      <c r="E37" s="53"/>
      <c r="F37" s="53"/>
    </row>
    <row r="38" spans="1:6">
      <c r="A38" s="55" t="s">
        <v>548</v>
      </c>
      <c r="B38" s="54"/>
      <c r="C38" s="53"/>
      <c r="D38" s="53"/>
      <c r="E38" s="53"/>
      <c r="F38" s="53"/>
    </row>
  </sheetData>
  <sheetCalcPr fullCalcOnLoad="1"/>
  <phoneticPr fontId="34" type="noConversion"/>
  <pageMargins left="0.36000000000000004" right="0.36000000000000004" top="0.8" bottom="0.8" header="0.5" footer="0.5"/>
  <pageSetup paperSize="0" orientation="landscape" horizontalDpi="4294967292" verticalDpi="4294967292"/>
  <headerFooter>
    <oddHeader>&amp;C&amp;14Programmations CM2 - Grandeurs et mesures - Outils pour les Maths</oddHeader>
    <oddFooter>&amp;RDocument trouvé gratuitement  sur Tom Pouce à l'école - eklablog</oddFooter>
  </headerFooter>
  <extLst>
    <ext xmlns:mx="http://schemas.microsoft.com/office/mac/excel/2008/main" uri="http://schemas.microsoft.com/office/mac/excel/2008/main">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38"/>
  <sheetViews>
    <sheetView view="pageLayout" topLeftCell="A5" workbookViewId="0">
      <selection activeCell="K10" sqref="K10"/>
    </sheetView>
  </sheetViews>
  <sheetFormatPr baseColWidth="10" defaultRowHeight="12"/>
  <cols>
    <col min="1" max="1" width="4.1640625" customWidth="1"/>
    <col min="2" max="2" width="9" style="52" customWidth="1"/>
    <col min="3" max="4" width="28" customWidth="1"/>
    <col min="5" max="5" width="33" customWidth="1"/>
    <col min="6" max="6" width="26" customWidth="1"/>
  </cols>
  <sheetData>
    <row r="1" spans="1:6" s="5" customFormat="1">
      <c r="A1" s="61"/>
      <c r="B1" s="54" t="s">
        <v>350</v>
      </c>
      <c r="C1" s="60" t="s">
        <v>544</v>
      </c>
      <c r="D1" s="60" t="s">
        <v>542</v>
      </c>
      <c r="E1" s="60" t="s">
        <v>541</v>
      </c>
      <c r="F1" s="60" t="s">
        <v>540</v>
      </c>
    </row>
    <row r="2" spans="1:6" ht="117">
      <c r="A2" s="59" t="s">
        <v>584</v>
      </c>
      <c r="B2" s="54">
        <v>102</v>
      </c>
      <c r="C2" s="56" t="s">
        <v>274</v>
      </c>
      <c r="D2" s="56" t="s">
        <v>305</v>
      </c>
      <c r="E2" s="56" t="s">
        <v>273</v>
      </c>
      <c r="F2" s="56" t="s">
        <v>308</v>
      </c>
    </row>
    <row r="3" spans="1:6" ht="13">
      <c r="A3" s="59" t="s">
        <v>774</v>
      </c>
      <c r="B3" s="54">
        <v>103</v>
      </c>
      <c r="C3" s="56"/>
      <c r="D3" s="56"/>
      <c r="E3" s="56"/>
      <c r="F3" s="56"/>
    </row>
    <row r="4" spans="1:6" ht="91">
      <c r="A4" s="59" t="s">
        <v>735</v>
      </c>
      <c r="B4" s="54">
        <v>104</v>
      </c>
      <c r="C4" s="56" t="s">
        <v>307</v>
      </c>
      <c r="D4" s="56" t="s">
        <v>269</v>
      </c>
      <c r="E4" s="56" t="s">
        <v>300</v>
      </c>
      <c r="F4" s="56" t="s">
        <v>268</v>
      </c>
    </row>
    <row r="5" spans="1:6" ht="13">
      <c r="A5" s="59" t="s">
        <v>767</v>
      </c>
      <c r="B5" s="54">
        <v>105</v>
      </c>
      <c r="C5" s="56"/>
      <c r="D5" s="56"/>
      <c r="E5" s="56"/>
      <c r="F5" s="56"/>
    </row>
    <row r="6" spans="1:6" ht="78">
      <c r="A6" s="59" t="s">
        <v>766</v>
      </c>
      <c r="B6" s="54">
        <v>106</v>
      </c>
      <c r="C6" s="56" t="s">
        <v>267</v>
      </c>
      <c r="D6" s="56" t="s">
        <v>228</v>
      </c>
      <c r="E6" s="56" t="s">
        <v>300</v>
      </c>
      <c r="F6" s="56" t="s">
        <v>266</v>
      </c>
    </row>
    <row r="7" spans="1:6" ht="13">
      <c r="A7" s="59" t="s">
        <v>768</v>
      </c>
      <c r="B7" s="54">
        <v>107</v>
      </c>
      <c r="C7" s="56"/>
      <c r="D7" s="56"/>
      <c r="E7" s="56"/>
      <c r="F7" s="56"/>
    </row>
    <row r="8" spans="1:6" ht="78">
      <c r="A8" s="59" t="s">
        <v>769</v>
      </c>
      <c r="B8" s="54">
        <v>108</v>
      </c>
      <c r="C8" s="56" t="s">
        <v>229</v>
      </c>
      <c r="D8" s="56" t="s">
        <v>228</v>
      </c>
      <c r="E8" s="56" t="s">
        <v>300</v>
      </c>
      <c r="F8" s="56" t="s">
        <v>299</v>
      </c>
    </row>
    <row r="9" spans="1:6" ht="13">
      <c r="A9" s="55" t="s">
        <v>770</v>
      </c>
      <c r="B9" s="54">
        <v>109</v>
      </c>
      <c r="C9" s="56"/>
      <c r="D9" s="56"/>
      <c r="E9" s="56"/>
      <c r="F9" s="56"/>
    </row>
    <row r="10" spans="1:6" ht="117">
      <c r="A10" s="55" t="s">
        <v>771</v>
      </c>
      <c r="B10" s="54">
        <v>110</v>
      </c>
      <c r="C10" s="56" t="s">
        <v>298</v>
      </c>
      <c r="D10" s="56" t="s">
        <v>305</v>
      </c>
      <c r="E10" s="56" t="s">
        <v>297</v>
      </c>
      <c r="F10" s="56" t="s">
        <v>258</v>
      </c>
    </row>
    <row r="11" spans="1:6" ht="13">
      <c r="A11" s="55" t="s">
        <v>772</v>
      </c>
      <c r="B11" s="54">
        <v>111</v>
      </c>
      <c r="C11" s="56"/>
      <c r="D11" s="56"/>
      <c r="E11" s="56"/>
      <c r="F11" s="56"/>
    </row>
    <row r="12" spans="1:6" ht="117">
      <c r="A12" s="55" t="s">
        <v>773</v>
      </c>
      <c r="B12" s="54">
        <v>112</v>
      </c>
      <c r="C12" s="56" t="s">
        <v>296</v>
      </c>
      <c r="D12" s="56" t="s">
        <v>305</v>
      </c>
      <c r="E12" s="56" t="s">
        <v>295</v>
      </c>
      <c r="F12" s="56" t="s">
        <v>294</v>
      </c>
    </row>
    <row r="13" spans="1:6" ht="13">
      <c r="A13" s="55" t="s">
        <v>759</v>
      </c>
      <c r="B13" s="54">
        <v>113</v>
      </c>
      <c r="C13" s="56"/>
      <c r="D13" s="56"/>
      <c r="E13" s="56"/>
      <c r="F13" s="56"/>
    </row>
    <row r="14" spans="1:6" ht="13">
      <c r="A14" s="55" t="s">
        <v>760</v>
      </c>
      <c r="B14" s="54">
        <v>114</v>
      </c>
      <c r="C14" s="56" t="s">
        <v>293</v>
      </c>
      <c r="D14" s="56"/>
      <c r="E14" s="56"/>
      <c r="F14" s="56"/>
    </row>
    <row r="15" spans="1:6" ht="13">
      <c r="A15" s="55" t="s">
        <v>761</v>
      </c>
      <c r="B15" s="54">
        <v>115</v>
      </c>
      <c r="C15" s="56"/>
      <c r="D15" s="56"/>
      <c r="E15" s="56"/>
      <c r="F15" s="56"/>
    </row>
    <row r="16" spans="1:6" ht="117">
      <c r="A16" s="58" t="s">
        <v>762</v>
      </c>
      <c r="B16" s="54">
        <v>116</v>
      </c>
      <c r="C16" s="56" t="s">
        <v>292</v>
      </c>
      <c r="D16" s="56" t="s">
        <v>305</v>
      </c>
      <c r="E16" s="56" t="s">
        <v>291</v>
      </c>
      <c r="F16" s="56" t="s">
        <v>290</v>
      </c>
    </row>
    <row r="17" spans="1:6" ht="13">
      <c r="A17" s="58" t="s">
        <v>733</v>
      </c>
      <c r="B17" s="54">
        <v>117</v>
      </c>
      <c r="C17" s="56"/>
      <c r="D17" s="56"/>
      <c r="E17" s="56"/>
      <c r="F17" s="56"/>
    </row>
    <row r="18" spans="1:6" ht="117">
      <c r="A18" s="58" t="s">
        <v>765</v>
      </c>
      <c r="B18" s="54">
        <v>118</v>
      </c>
      <c r="C18" s="56" t="s">
        <v>289</v>
      </c>
      <c r="D18" s="56" t="s">
        <v>305</v>
      </c>
      <c r="E18" s="56" t="s">
        <v>288</v>
      </c>
      <c r="F18" s="56" t="s">
        <v>324</v>
      </c>
    </row>
    <row r="19" spans="1:6" ht="13">
      <c r="A19" s="58" t="s">
        <v>748</v>
      </c>
      <c r="B19" s="54">
        <v>119</v>
      </c>
      <c r="C19" s="56"/>
      <c r="D19" s="56"/>
      <c r="E19" s="56"/>
      <c r="F19" s="56"/>
    </row>
    <row r="20" spans="1:6" ht="130">
      <c r="A20" s="58" t="s">
        <v>736</v>
      </c>
      <c r="B20" s="54">
        <v>120</v>
      </c>
      <c r="C20" s="56" t="s">
        <v>285</v>
      </c>
      <c r="D20" s="56" t="s">
        <v>305</v>
      </c>
      <c r="E20" s="56" t="s">
        <v>284</v>
      </c>
      <c r="F20" s="56" t="s">
        <v>315</v>
      </c>
    </row>
    <row r="21" spans="1:6" ht="13">
      <c r="A21" s="58" t="s">
        <v>752</v>
      </c>
      <c r="B21" s="54">
        <v>121</v>
      </c>
      <c r="C21" s="56"/>
      <c r="D21" s="56"/>
      <c r="E21" s="56"/>
      <c r="F21" s="56"/>
    </row>
    <row r="22" spans="1:6" ht="117">
      <c r="A22" s="58" t="s">
        <v>743</v>
      </c>
      <c r="B22" s="54">
        <v>122</v>
      </c>
      <c r="C22" s="56" t="s">
        <v>276</v>
      </c>
      <c r="D22" s="56" t="s">
        <v>305</v>
      </c>
      <c r="E22" s="56" t="s">
        <v>310</v>
      </c>
      <c r="F22" s="56" t="s">
        <v>314</v>
      </c>
    </row>
    <row r="23" spans="1:6" ht="13">
      <c r="A23" s="57" t="s">
        <v>744</v>
      </c>
      <c r="B23" s="54">
        <v>123</v>
      </c>
      <c r="C23" s="56"/>
      <c r="D23" s="56"/>
      <c r="E23" s="56"/>
      <c r="F23" s="56"/>
    </row>
    <row r="24" spans="1:6" ht="117">
      <c r="A24" s="57" t="s">
        <v>745</v>
      </c>
      <c r="B24" s="54">
        <v>124</v>
      </c>
      <c r="C24" s="56" t="s">
        <v>313</v>
      </c>
      <c r="D24" s="56" t="s">
        <v>305</v>
      </c>
      <c r="E24" s="56" t="s">
        <v>310</v>
      </c>
      <c r="F24" s="56" t="s">
        <v>312</v>
      </c>
    </row>
    <row r="25" spans="1:6" ht="13">
      <c r="A25" s="57" t="s">
        <v>728</v>
      </c>
      <c r="B25" s="54">
        <v>125</v>
      </c>
      <c r="C25" s="56"/>
      <c r="D25" s="56"/>
      <c r="E25" s="56"/>
      <c r="F25" s="56"/>
    </row>
    <row r="26" spans="1:6" ht="117">
      <c r="A26" s="57" t="s">
        <v>729</v>
      </c>
      <c r="B26" s="54">
        <v>126</v>
      </c>
      <c r="C26" s="56" t="s">
        <v>311</v>
      </c>
      <c r="D26" s="56" t="s">
        <v>305</v>
      </c>
      <c r="E26" s="56" t="s">
        <v>310</v>
      </c>
      <c r="F26" s="56" t="s">
        <v>309</v>
      </c>
    </row>
    <row r="27" spans="1:6" ht="13">
      <c r="A27" s="57" t="s">
        <v>730</v>
      </c>
      <c r="B27" s="54">
        <v>127</v>
      </c>
      <c r="C27" s="56"/>
      <c r="D27" s="56"/>
      <c r="E27" s="56"/>
      <c r="F27" s="56"/>
    </row>
    <row r="28" spans="1:6" ht="13">
      <c r="A28" s="57" t="s">
        <v>731</v>
      </c>
      <c r="B28" s="54">
        <v>128</v>
      </c>
      <c r="C28" s="56" t="s">
        <v>301</v>
      </c>
      <c r="D28" s="56"/>
      <c r="E28" s="56"/>
      <c r="F28" s="56"/>
    </row>
    <row r="29" spans="1:6" ht="13">
      <c r="A29" s="55" t="s">
        <v>777</v>
      </c>
      <c r="B29" s="54">
        <v>129</v>
      </c>
      <c r="C29" s="56"/>
      <c r="D29" s="56"/>
      <c r="E29" s="56"/>
      <c r="F29" s="56"/>
    </row>
    <row r="30" spans="1:6" ht="117">
      <c r="A30" s="55" t="s">
        <v>778</v>
      </c>
      <c r="B30" s="54">
        <v>130</v>
      </c>
      <c r="C30" s="56" t="s">
        <v>342</v>
      </c>
      <c r="D30" s="56" t="s">
        <v>305</v>
      </c>
      <c r="E30" s="56" t="s">
        <v>341</v>
      </c>
      <c r="F30" s="56" t="s">
        <v>340</v>
      </c>
    </row>
    <row r="31" spans="1:6" ht="13">
      <c r="A31" s="55" t="s">
        <v>779</v>
      </c>
      <c r="B31" s="54">
        <v>131</v>
      </c>
      <c r="C31" s="56"/>
      <c r="D31" s="56"/>
      <c r="E31" s="56"/>
      <c r="F31" s="56"/>
    </row>
    <row r="32" spans="1:6" ht="117">
      <c r="A32" s="55" t="s">
        <v>754</v>
      </c>
      <c r="B32" s="54">
        <v>132</v>
      </c>
      <c r="C32" s="56" t="s">
        <v>306</v>
      </c>
      <c r="D32" s="56" t="s">
        <v>305</v>
      </c>
      <c r="E32" s="56" t="s">
        <v>304</v>
      </c>
      <c r="F32" s="56" t="s">
        <v>265</v>
      </c>
    </row>
    <row r="33" spans="1:6">
      <c r="A33" s="55" t="s">
        <v>755</v>
      </c>
      <c r="B33" s="54">
        <v>133</v>
      </c>
      <c r="C33" s="53"/>
      <c r="D33" s="53"/>
      <c r="E33" s="53"/>
      <c r="F33" s="53"/>
    </row>
    <row r="34" spans="1:6">
      <c r="A34" s="55" t="s">
        <v>756</v>
      </c>
      <c r="B34" s="54">
        <v>134</v>
      </c>
      <c r="C34" s="53" t="s">
        <v>301</v>
      </c>
      <c r="D34" s="53"/>
      <c r="E34" s="53"/>
      <c r="F34" s="53"/>
    </row>
    <row r="35" spans="1:6">
      <c r="A35" s="55" t="s">
        <v>757</v>
      </c>
      <c r="B35" s="54">
        <v>135</v>
      </c>
      <c r="C35" s="53"/>
      <c r="D35" s="53"/>
      <c r="E35" s="53"/>
      <c r="F35" s="53"/>
    </row>
    <row r="36" spans="1:6">
      <c r="A36" s="55" t="s">
        <v>758</v>
      </c>
      <c r="B36" s="54"/>
      <c r="C36" s="53"/>
      <c r="D36" s="53"/>
      <c r="E36" s="53"/>
      <c r="F36" s="53"/>
    </row>
    <row r="37" spans="1:6">
      <c r="A37" s="55" t="s">
        <v>776</v>
      </c>
      <c r="B37" s="54"/>
      <c r="C37" s="53"/>
      <c r="D37" s="53"/>
      <c r="E37" s="53"/>
      <c r="F37" s="53"/>
    </row>
    <row r="38" spans="1:6">
      <c r="A38" s="55" t="s">
        <v>548</v>
      </c>
      <c r="B38" s="54"/>
      <c r="C38" s="53"/>
      <c r="D38" s="53"/>
      <c r="E38" s="53"/>
      <c r="F38" s="53"/>
    </row>
  </sheetData>
  <sheetCalcPr fullCalcOnLoad="1"/>
  <phoneticPr fontId="34" type="noConversion"/>
  <pageMargins left="0.36000000000000004" right="0.36000000000000004" top="0.8" bottom="0.8" header="0.5" footer="0.5"/>
  <pageSetup paperSize="0" orientation="landscape" horizontalDpi="4294967292" verticalDpi="4294967292"/>
  <headerFooter>
    <oddHeader>&amp;C&amp;14Programmations CM2 -Géométrie - Outils pour les Maths</oddHeader>
    <oddFooter>&amp;RDocument trouvé gratuitement  sur Tom Pouce à l'école - eklablog</oddFooter>
  </headerFooter>
  <extLst>
    <ext xmlns:mx="http://schemas.microsoft.com/office/mac/excel/2008/main" uri="http://schemas.microsoft.com/office/mac/excel/2008/main">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38"/>
  <sheetViews>
    <sheetView view="pageLayout" topLeftCell="A6" workbookViewId="0">
      <selection activeCell="B10" sqref="B10"/>
    </sheetView>
  </sheetViews>
  <sheetFormatPr baseColWidth="10" defaultRowHeight="12"/>
  <cols>
    <col min="1" max="2" width="4.1640625" customWidth="1"/>
    <col min="3" max="3" width="41.83203125" style="5" customWidth="1"/>
  </cols>
  <sheetData>
    <row r="1" spans="1:3">
      <c r="A1" s="65"/>
      <c r="B1" s="54" t="s">
        <v>350</v>
      </c>
      <c r="C1" s="60" t="s">
        <v>544</v>
      </c>
    </row>
    <row r="2" spans="1:3">
      <c r="A2" s="59" t="s">
        <v>584</v>
      </c>
      <c r="B2" s="59">
        <v>10</v>
      </c>
      <c r="C2" s="60" t="s">
        <v>238</v>
      </c>
    </row>
    <row r="3" spans="1:3">
      <c r="A3" s="59" t="s">
        <v>774</v>
      </c>
      <c r="B3" s="59"/>
      <c r="C3" s="60"/>
    </row>
    <row r="4" spans="1:3">
      <c r="A4" s="59" t="s">
        <v>735</v>
      </c>
      <c r="B4" s="59">
        <v>12</v>
      </c>
      <c r="C4" s="60" t="s">
        <v>237</v>
      </c>
    </row>
    <row r="5" spans="1:3">
      <c r="A5" s="59" t="s">
        <v>767</v>
      </c>
      <c r="B5" s="59"/>
      <c r="C5" s="60"/>
    </row>
    <row r="6" spans="1:3">
      <c r="A6" s="59" t="s">
        <v>766</v>
      </c>
      <c r="B6" s="59">
        <v>14</v>
      </c>
      <c r="C6" s="60" t="s">
        <v>236</v>
      </c>
    </row>
    <row r="7" spans="1:3">
      <c r="A7" s="59" t="s">
        <v>768</v>
      </c>
      <c r="B7" s="59"/>
      <c r="C7" s="60"/>
    </row>
    <row r="8" spans="1:3">
      <c r="A8" s="59" t="s">
        <v>769</v>
      </c>
      <c r="B8" s="59"/>
      <c r="C8" s="60"/>
    </row>
    <row r="9" spans="1:3">
      <c r="A9" s="55" t="s">
        <v>770</v>
      </c>
      <c r="B9" s="55">
        <v>16</v>
      </c>
      <c r="C9" s="60" t="s">
        <v>235</v>
      </c>
    </row>
    <row r="10" spans="1:3">
      <c r="A10" s="55" t="s">
        <v>771</v>
      </c>
      <c r="B10" s="55"/>
      <c r="C10" s="60"/>
    </row>
    <row r="11" spans="1:3">
      <c r="A11" s="55" t="s">
        <v>772</v>
      </c>
      <c r="B11" s="55"/>
      <c r="C11" s="60"/>
    </row>
    <row r="12" spans="1:3">
      <c r="A12" s="55" t="s">
        <v>773</v>
      </c>
      <c r="B12" s="55"/>
      <c r="C12" s="60"/>
    </row>
    <row r="13" spans="1:3">
      <c r="A13" s="55" t="s">
        <v>759</v>
      </c>
      <c r="B13" s="55"/>
      <c r="C13" s="60"/>
    </row>
    <row r="14" spans="1:3">
      <c r="A14" s="55" t="s">
        <v>760</v>
      </c>
      <c r="B14" s="55"/>
      <c r="C14" s="60"/>
    </row>
    <row r="15" spans="1:3">
      <c r="A15" s="55" t="s">
        <v>761</v>
      </c>
      <c r="B15" s="55"/>
      <c r="C15" s="60"/>
    </row>
    <row r="16" spans="1:3">
      <c r="A16" s="58" t="s">
        <v>762</v>
      </c>
      <c r="B16" s="58">
        <v>18</v>
      </c>
      <c r="C16" s="60" t="s">
        <v>234</v>
      </c>
    </row>
    <row r="17" spans="1:3">
      <c r="A17" s="58" t="s">
        <v>733</v>
      </c>
      <c r="B17" s="58"/>
      <c r="C17" s="60"/>
    </row>
    <row r="18" spans="1:3">
      <c r="A18" s="58" t="s">
        <v>765</v>
      </c>
      <c r="B18" s="58"/>
      <c r="C18" s="60"/>
    </row>
    <row r="19" spans="1:3">
      <c r="A19" s="58" t="s">
        <v>748</v>
      </c>
      <c r="B19" s="58"/>
      <c r="C19" s="60"/>
    </row>
    <row r="20" spans="1:3">
      <c r="A20" s="58" t="s">
        <v>736</v>
      </c>
      <c r="B20" s="58"/>
      <c r="C20" s="60"/>
    </row>
    <row r="21" spans="1:3">
      <c r="A21" s="58" t="s">
        <v>752</v>
      </c>
      <c r="B21" s="58"/>
      <c r="C21" s="60"/>
    </row>
    <row r="22" spans="1:3">
      <c r="A22" s="58" t="s">
        <v>743</v>
      </c>
      <c r="B22" s="58"/>
      <c r="C22" s="60"/>
    </row>
    <row r="23" spans="1:3">
      <c r="A23" s="57" t="s">
        <v>744</v>
      </c>
      <c r="B23" s="57">
        <v>20</v>
      </c>
      <c r="C23" s="60" t="s">
        <v>233</v>
      </c>
    </row>
    <row r="24" spans="1:3">
      <c r="A24" s="57" t="s">
        <v>745</v>
      </c>
      <c r="B24" s="57"/>
      <c r="C24" s="60"/>
    </row>
    <row r="25" spans="1:3">
      <c r="A25" s="57" t="s">
        <v>728</v>
      </c>
      <c r="B25" s="57"/>
      <c r="C25" s="60"/>
    </row>
    <row r="26" spans="1:3" ht="24">
      <c r="A26" s="57" t="s">
        <v>729</v>
      </c>
      <c r="B26" s="57">
        <v>22</v>
      </c>
      <c r="C26" s="60" t="s">
        <v>232</v>
      </c>
    </row>
    <row r="27" spans="1:3">
      <c r="A27" s="57" t="s">
        <v>730</v>
      </c>
      <c r="B27" s="57"/>
      <c r="C27" s="60"/>
    </row>
    <row r="28" spans="1:3">
      <c r="A28" s="57" t="s">
        <v>731</v>
      </c>
      <c r="B28" s="57"/>
      <c r="C28" s="60"/>
    </row>
    <row r="29" spans="1:3">
      <c r="A29" s="55" t="s">
        <v>777</v>
      </c>
      <c r="B29" s="55">
        <v>24</v>
      </c>
      <c r="C29" s="60" t="s">
        <v>198</v>
      </c>
    </row>
    <row r="30" spans="1:3">
      <c r="A30" s="55" t="s">
        <v>778</v>
      </c>
      <c r="B30" s="55"/>
      <c r="C30" s="60"/>
    </row>
    <row r="31" spans="1:3">
      <c r="A31" s="55" t="s">
        <v>779</v>
      </c>
      <c r="B31" s="55"/>
      <c r="C31" s="60"/>
    </row>
    <row r="32" spans="1:3">
      <c r="A32" s="55" t="s">
        <v>754</v>
      </c>
      <c r="B32" s="55"/>
      <c r="C32" s="60"/>
    </row>
    <row r="33" spans="1:3">
      <c r="A33" s="55" t="s">
        <v>755</v>
      </c>
      <c r="B33" s="55">
        <v>26</v>
      </c>
      <c r="C33" s="60" t="s">
        <v>197</v>
      </c>
    </row>
    <row r="34" spans="1:3">
      <c r="A34" s="55" t="s">
        <v>756</v>
      </c>
      <c r="B34" s="55"/>
      <c r="C34" s="60"/>
    </row>
    <row r="35" spans="1:3">
      <c r="A35" s="55" t="s">
        <v>757</v>
      </c>
      <c r="B35" s="55"/>
      <c r="C35" s="60"/>
    </row>
    <row r="36" spans="1:3">
      <c r="A36" s="55" t="s">
        <v>758</v>
      </c>
      <c r="B36" s="55"/>
      <c r="C36" s="60"/>
    </row>
    <row r="37" spans="1:3">
      <c r="A37" s="55" t="s">
        <v>776</v>
      </c>
      <c r="B37" s="55"/>
      <c r="C37" s="60"/>
    </row>
    <row r="38" spans="1:3">
      <c r="A38" s="55" t="s">
        <v>548</v>
      </c>
      <c r="B38" s="55"/>
      <c r="C38" s="60"/>
    </row>
  </sheetData>
  <sheetCalcPr fullCalcOnLoad="1"/>
  <phoneticPr fontId="34" type="noConversion"/>
  <pageMargins left="0.75000000000000011" right="0.75000000000000011" top="1" bottom="1" header="0.5" footer="0.5"/>
  <pageSetup paperSize="0" orientation="portrait" horizontalDpi="4294967292" verticalDpi="4294967292"/>
  <headerFooter>
    <oddHeader>&amp;C&amp;14Programmation CM2 - calcul mental - des outils pour les Maths</oddHeader>
    <oddFooter>&amp;RDocument trouvé sur Tom pouce à l'école - eklablog</oddFooter>
  </headerFooter>
  <extLst>
    <ext xmlns:mx="http://schemas.microsoft.com/office/mac/excel/2008/main" uri="http://schemas.microsoft.com/office/mac/excel/2008/main">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38"/>
  <sheetViews>
    <sheetView view="pageLayout" topLeftCell="A24" workbookViewId="0">
      <selection activeCell="B2" sqref="B2"/>
    </sheetView>
  </sheetViews>
  <sheetFormatPr baseColWidth="10" defaultColWidth="25.5" defaultRowHeight="16"/>
  <cols>
    <col min="1" max="1" width="5.33203125" style="48" customWidth="1"/>
    <col min="2" max="2" width="41.5" style="5" customWidth="1"/>
    <col min="3" max="16384" width="25.5" style="5"/>
  </cols>
  <sheetData>
    <row r="1" spans="1:4" ht="18" thickBot="1">
      <c r="A1" s="43"/>
      <c r="B1" s="141" t="s">
        <v>708</v>
      </c>
      <c r="C1" s="141" t="s">
        <v>817</v>
      </c>
      <c r="D1" s="141" t="s">
        <v>852</v>
      </c>
    </row>
    <row r="2" spans="1:4" ht="52" thickBot="1">
      <c r="A2" s="46" t="s">
        <v>584</v>
      </c>
      <c r="B2" s="141" t="s">
        <v>786</v>
      </c>
      <c r="C2" s="141" t="s">
        <v>812</v>
      </c>
      <c r="D2" s="141"/>
    </row>
    <row r="3" spans="1:4" ht="35" thickBot="1">
      <c r="A3" s="46" t="s">
        <v>774</v>
      </c>
      <c r="B3" s="141" t="s">
        <v>787</v>
      </c>
      <c r="C3" s="141" t="s">
        <v>798</v>
      </c>
      <c r="D3" s="141"/>
    </row>
    <row r="4" spans="1:4" ht="52" thickBot="1">
      <c r="A4" s="46" t="s">
        <v>735</v>
      </c>
      <c r="B4" s="141" t="s">
        <v>788</v>
      </c>
      <c r="C4" s="141" t="s">
        <v>799</v>
      </c>
      <c r="D4" s="141"/>
    </row>
    <row r="5" spans="1:4" ht="35" thickBot="1">
      <c r="A5" s="46" t="s">
        <v>767</v>
      </c>
      <c r="B5" s="141" t="s">
        <v>789</v>
      </c>
      <c r="C5" s="141" t="s">
        <v>800</v>
      </c>
      <c r="D5" s="141" t="s">
        <v>711</v>
      </c>
    </row>
    <row r="6" spans="1:4" ht="35" thickBot="1">
      <c r="A6" s="46" t="s">
        <v>766</v>
      </c>
      <c r="B6" s="141" t="s">
        <v>790</v>
      </c>
      <c r="C6" s="141" t="s">
        <v>815</v>
      </c>
      <c r="D6" s="141" t="s">
        <v>712</v>
      </c>
    </row>
    <row r="7" spans="1:4" ht="35" thickBot="1">
      <c r="A7" s="46" t="s">
        <v>768</v>
      </c>
      <c r="B7" s="141" t="s">
        <v>791</v>
      </c>
      <c r="C7" s="141" t="s">
        <v>815</v>
      </c>
      <c r="D7" s="141" t="s">
        <v>713</v>
      </c>
    </row>
    <row r="8" spans="1:4" ht="52" thickBot="1">
      <c r="A8" s="46" t="s">
        <v>769</v>
      </c>
      <c r="B8" s="142" t="s">
        <v>792</v>
      </c>
      <c r="C8" s="142"/>
      <c r="D8" s="142"/>
    </row>
    <row r="9" spans="1:4" ht="35" thickBot="1">
      <c r="A9" s="40" t="s">
        <v>770</v>
      </c>
      <c r="B9" s="141" t="s">
        <v>804</v>
      </c>
      <c r="C9" s="141" t="s">
        <v>714</v>
      </c>
      <c r="D9" s="141" t="s">
        <v>715</v>
      </c>
    </row>
    <row r="10" spans="1:4" ht="35" thickBot="1">
      <c r="A10" s="40" t="s">
        <v>771</v>
      </c>
      <c r="B10" s="141" t="s">
        <v>805</v>
      </c>
      <c r="C10" s="141" t="s">
        <v>716</v>
      </c>
      <c r="D10" s="141"/>
    </row>
    <row r="11" spans="1:4" ht="35" thickBot="1">
      <c r="A11" s="40" t="s">
        <v>772</v>
      </c>
      <c r="B11" s="141" t="s">
        <v>806</v>
      </c>
      <c r="C11" s="141" t="s">
        <v>717</v>
      </c>
      <c r="D11" s="141"/>
    </row>
    <row r="12" spans="1:4" ht="35" thickBot="1">
      <c r="A12" s="40" t="s">
        <v>773</v>
      </c>
      <c r="B12" s="141" t="s">
        <v>807</v>
      </c>
      <c r="C12" s="141" t="s">
        <v>718</v>
      </c>
      <c r="D12" s="141"/>
    </row>
    <row r="13" spans="1:4" ht="35" thickBot="1">
      <c r="A13" s="40" t="s">
        <v>759</v>
      </c>
      <c r="B13" s="141" t="s">
        <v>808</v>
      </c>
      <c r="C13" s="141" t="s">
        <v>719</v>
      </c>
      <c r="D13" s="141"/>
    </row>
    <row r="14" spans="1:4" ht="35" thickBot="1">
      <c r="A14" s="40" t="s">
        <v>760</v>
      </c>
      <c r="B14" s="141" t="s">
        <v>809</v>
      </c>
      <c r="C14" s="141" t="s">
        <v>815</v>
      </c>
      <c r="D14" s="141" t="s">
        <v>816</v>
      </c>
    </row>
    <row r="15" spans="1:4" ht="52" thickBot="1">
      <c r="A15" s="40" t="s">
        <v>761</v>
      </c>
      <c r="B15" s="141" t="s">
        <v>792</v>
      </c>
      <c r="C15" s="141"/>
      <c r="D15" s="141"/>
    </row>
    <row r="16" spans="1:4" ht="52" thickBot="1">
      <c r="A16" s="44" t="s">
        <v>762</v>
      </c>
      <c r="B16" s="141" t="s">
        <v>833</v>
      </c>
      <c r="C16" s="141" t="s">
        <v>720</v>
      </c>
      <c r="D16" s="141"/>
    </row>
    <row r="17" spans="1:4" ht="35" thickBot="1">
      <c r="A17" s="44" t="s">
        <v>733</v>
      </c>
      <c r="B17" s="141" t="s">
        <v>834</v>
      </c>
      <c r="C17" s="141" t="s">
        <v>721</v>
      </c>
      <c r="D17" s="141" t="s">
        <v>853</v>
      </c>
    </row>
    <row r="18" spans="1:4" ht="35" thickBot="1">
      <c r="A18" s="44" t="s">
        <v>765</v>
      </c>
      <c r="B18" s="141" t="s">
        <v>835</v>
      </c>
      <c r="C18" s="141" t="s">
        <v>722</v>
      </c>
      <c r="D18" s="141" t="s">
        <v>854</v>
      </c>
    </row>
    <row r="19" spans="1:4" ht="35" thickBot="1">
      <c r="A19" s="44" t="s">
        <v>748</v>
      </c>
      <c r="B19" s="141" t="s">
        <v>869</v>
      </c>
      <c r="C19" s="141" t="s">
        <v>855</v>
      </c>
      <c r="D19" s="141" t="s">
        <v>856</v>
      </c>
    </row>
    <row r="20" spans="1:4" ht="35" thickBot="1">
      <c r="A20" s="44" t="s">
        <v>736</v>
      </c>
      <c r="B20" s="141" t="s">
        <v>837</v>
      </c>
      <c r="C20" s="141" t="s">
        <v>723</v>
      </c>
      <c r="D20" s="141"/>
    </row>
    <row r="21" spans="1:4" ht="35" thickBot="1">
      <c r="A21" s="44" t="s">
        <v>752</v>
      </c>
      <c r="B21" s="141" t="s">
        <v>836</v>
      </c>
      <c r="C21" s="141" t="s">
        <v>810</v>
      </c>
      <c r="D21" s="141" t="s">
        <v>857</v>
      </c>
    </row>
    <row r="22" spans="1:4" ht="50" customHeight="1" thickBot="1">
      <c r="A22" s="44" t="s">
        <v>743</v>
      </c>
      <c r="B22" s="142" t="s">
        <v>792</v>
      </c>
      <c r="C22" s="142"/>
      <c r="D22" s="142"/>
    </row>
    <row r="23" spans="1:4" ht="35" thickBot="1">
      <c r="A23" s="42" t="s">
        <v>744</v>
      </c>
      <c r="B23" s="141" t="s">
        <v>819</v>
      </c>
      <c r="C23" s="141" t="s">
        <v>858</v>
      </c>
      <c r="D23" s="141"/>
    </row>
    <row r="24" spans="1:4" ht="35" thickBot="1">
      <c r="A24" s="42" t="s">
        <v>745</v>
      </c>
      <c r="B24" s="141" t="s">
        <v>820</v>
      </c>
      <c r="C24" s="141" t="s">
        <v>859</v>
      </c>
      <c r="D24" s="141"/>
    </row>
    <row r="25" spans="1:4" ht="35" thickBot="1">
      <c r="A25" s="42" t="s">
        <v>728</v>
      </c>
      <c r="B25" s="141" t="s">
        <v>704</v>
      </c>
      <c r="C25" s="141" t="s">
        <v>860</v>
      </c>
      <c r="D25" s="141" t="s">
        <v>861</v>
      </c>
    </row>
    <row r="26" spans="1:4" ht="35" thickBot="1">
      <c r="A26" s="42" t="s">
        <v>729</v>
      </c>
      <c r="B26" s="141" t="s">
        <v>705</v>
      </c>
      <c r="C26" s="141" t="s">
        <v>862</v>
      </c>
      <c r="D26" s="141" t="s">
        <v>863</v>
      </c>
    </row>
    <row r="27" spans="1:4" ht="35" thickBot="1">
      <c r="A27" s="42" t="s">
        <v>730</v>
      </c>
      <c r="B27" s="141" t="s">
        <v>879</v>
      </c>
      <c r="C27" s="141" t="s">
        <v>864</v>
      </c>
      <c r="D27" s="141" t="s">
        <v>865</v>
      </c>
    </row>
    <row r="28" spans="1:4" ht="35" thickBot="1">
      <c r="A28" s="42" t="s">
        <v>731</v>
      </c>
      <c r="B28" s="141" t="s">
        <v>703</v>
      </c>
      <c r="C28" s="141" t="s">
        <v>866</v>
      </c>
      <c r="D28" s="141" t="s">
        <v>867</v>
      </c>
    </row>
    <row r="29" spans="1:4" ht="52" thickBot="1">
      <c r="A29" s="40" t="s">
        <v>777</v>
      </c>
      <c r="B29" s="142" t="s">
        <v>792</v>
      </c>
      <c r="C29" s="142"/>
      <c r="D29" s="142"/>
    </row>
    <row r="30" spans="1:4" ht="35" thickBot="1">
      <c r="A30" s="40" t="s">
        <v>778</v>
      </c>
      <c r="B30" s="141" t="s">
        <v>706</v>
      </c>
      <c r="C30" s="141" t="s">
        <v>868</v>
      </c>
      <c r="D30" s="141"/>
    </row>
    <row r="31" spans="1:4" ht="35" thickBot="1">
      <c r="A31" s="40" t="s">
        <v>779</v>
      </c>
      <c r="B31" s="141" t="s">
        <v>707</v>
      </c>
      <c r="C31" s="141" t="s">
        <v>866</v>
      </c>
      <c r="D31" s="141" t="s">
        <v>838</v>
      </c>
    </row>
    <row r="32" spans="1:4" ht="35" thickBot="1">
      <c r="A32" s="40" t="s">
        <v>754</v>
      </c>
      <c r="B32" s="141" t="s">
        <v>880</v>
      </c>
      <c r="C32" s="141" t="s">
        <v>839</v>
      </c>
      <c r="D32" s="141" t="s">
        <v>793</v>
      </c>
    </row>
    <row r="33" spans="1:4" ht="35" thickBot="1">
      <c r="A33" s="40" t="s">
        <v>755</v>
      </c>
      <c r="B33" s="141" t="s">
        <v>783</v>
      </c>
      <c r="C33" s="141" t="s">
        <v>794</v>
      </c>
      <c r="D33" s="141" t="s">
        <v>795</v>
      </c>
    </row>
    <row r="34" spans="1:4" ht="52" thickBot="1">
      <c r="A34" s="40" t="s">
        <v>756</v>
      </c>
      <c r="B34" s="141" t="s">
        <v>784</v>
      </c>
      <c r="C34" s="141" t="s">
        <v>811</v>
      </c>
      <c r="D34" s="141" t="s">
        <v>796</v>
      </c>
    </row>
    <row r="35" spans="1:4" ht="69" thickBot="1">
      <c r="A35" s="40" t="s">
        <v>757</v>
      </c>
      <c r="B35" s="141" t="s">
        <v>785</v>
      </c>
      <c r="C35" s="141" t="s">
        <v>813</v>
      </c>
      <c r="D35" s="141" t="s">
        <v>797</v>
      </c>
    </row>
    <row r="36" spans="1:4" ht="52" thickBot="1">
      <c r="A36" s="40" t="s">
        <v>758</v>
      </c>
      <c r="B36" s="142" t="s">
        <v>814</v>
      </c>
      <c r="C36" s="142"/>
      <c r="D36" s="142"/>
    </row>
    <row r="37" spans="1:4">
      <c r="A37" s="40" t="s">
        <v>776</v>
      </c>
    </row>
    <row r="38" spans="1:4">
      <c r="A38" s="40" t="s">
        <v>548</v>
      </c>
    </row>
  </sheetData>
  <sheetCalcPr fullCalcOnLoad="1"/>
  <phoneticPr fontId="34" type="noConversion"/>
  <pageMargins left="0.75" right="0.75" top="1" bottom="1" header="0.5" footer="0.5"/>
  <pageSetup paperSize="0" orientation="portrait" horizontalDpi="4294967292" verticalDpi="4294967292"/>
  <extLst>
    <ext xmlns:mx="http://schemas.microsoft.com/office/mac/excel/2008/main" uri="http://schemas.microsoft.com/office/mac/excel/2008/main">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38"/>
  <sheetViews>
    <sheetView view="pageLayout" topLeftCell="A8" workbookViewId="0">
      <selection activeCell="B29" sqref="B29"/>
    </sheetView>
  </sheetViews>
  <sheetFormatPr baseColWidth="10" defaultRowHeight="12"/>
  <cols>
    <col min="1" max="1" width="5" style="5" customWidth="1"/>
    <col min="2" max="2" width="19.83203125" style="145" customWidth="1"/>
    <col min="3" max="3" width="47.6640625" style="154" customWidth="1"/>
    <col min="4" max="4" width="54" style="154" customWidth="1"/>
    <col min="5" max="5" width="60.33203125" style="61" customWidth="1"/>
    <col min="6" max="6" width="61.83203125" style="154" customWidth="1"/>
    <col min="7" max="16384" width="10.83203125" style="145"/>
  </cols>
  <sheetData>
    <row r="1" spans="1:6">
      <c r="B1" s="65" t="s">
        <v>141</v>
      </c>
      <c r="C1" s="65" t="s">
        <v>142</v>
      </c>
      <c r="D1" s="65" t="s">
        <v>143</v>
      </c>
      <c r="E1" s="65" t="s">
        <v>144</v>
      </c>
      <c r="F1" s="144"/>
    </row>
    <row r="2" spans="1:6" ht="60">
      <c r="A2" s="146" t="s">
        <v>145</v>
      </c>
      <c r="B2" s="65" t="s">
        <v>146</v>
      </c>
      <c r="C2" s="65" t="s">
        <v>126</v>
      </c>
      <c r="D2" s="65"/>
      <c r="E2" s="65"/>
      <c r="F2" s="144"/>
    </row>
    <row r="3" spans="1:6" ht="60">
      <c r="A3" s="146" t="s">
        <v>774</v>
      </c>
      <c r="B3" s="65" t="s">
        <v>127</v>
      </c>
      <c r="C3" s="65" t="s">
        <v>128</v>
      </c>
      <c r="D3" s="65"/>
      <c r="E3" s="65"/>
      <c r="F3" s="144"/>
    </row>
    <row r="4" spans="1:6" ht="60">
      <c r="A4" s="146" t="s">
        <v>735</v>
      </c>
      <c r="B4" s="65" t="s">
        <v>129</v>
      </c>
      <c r="C4" s="65" t="s">
        <v>130</v>
      </c>
      <c r="D4" s="65"/>
      <c r="E4" s="65"/>
      <c r="F4" s="144"/>
    </row>
    <row r="5" spans="1:6" ht="60">
      <c r="A5" s="146" t="s">
        <v>767</v>
      </c>
      <c r="B5" s="65" t="s">
        <v>131</v>
      </c>
      <c r="C5" s="65" t="s">
        <v>159</v>
      </c>
      <c r="D5" s="65"/>
      <c r="E5" s="65"/>
      <c r="F5" s="147"/>
    </row>
    <row r="6" spans="1:6" ht="60">
      <c r="A6" s="146" t="s">
        <v>766</v>
      </c>
      <c r="B6" s="65" t="s">
        <v>147</v>
      </c>
      <c r="C6" s="65" t="s">
        <v>148</v>
      </c>
      <c r="D6" s="65"/>
      <c r="E6" s="65"/>
      <c r="F6" s="65"/>
    </row>
    <row r="7" spans="1:6" ht="48">
      <c r="A7" s="146" t="s">
        <v>768</v>
      </c>
      <c r="B7" s="65" t="s">
        <v>149</v>
      </c>
      <c r="C7" s="65" t="s">
        <v>150</v>
      </c>
      <c r="D7" s="65"/>
      <c r="E7" s="65"/>
      <c r="F7" s="65"/>
    </row>
    <row r="8" spans="1:6" ht="48">
      <c r="A8" s="146" t="s">
        <v>769</v>
      </c>
      <c r="B8" s="65" t="s">
        <v>151</v>
      </c>
      <c r="C8" s="65" t="s">
        <v>152</v>
      </c>
      <c r="D8" s="65"/>
      <c r="E8" s="65"/>
      <c r="F8" s="65"/>
    </row>
    <row r="9" spans="1:6" ht="48">
      <c r="A9" s="148" t="s">
        <v>770</v>
      </c>
      <c r="B9" s="65" t="s">
        <v>153</v>
      </c>
      <c r="C9" s="65" t="s">
        <v>154</v>
      </c>
      <c r="D9" s="65"/>
      <c r="E9" s="65"/>
      <c r="F9" s="144"/>
    </row>
    <row r="10" spans="1:6" ht="60">
      <c r="A10" s="148" t="s">
        <v>771</v>
      </c>
      <c r="B10" s="65" t="s">
        <v>138</v>
      </c>
      <c r="C10" s="65" t="s">
        <v>113</v>
      </c>
      <c r="D10" s="65"/>
      <c r="E10" s="65"/>
      <c r="F10" s="144"/>
    </row>
    <row r="11" spans="1:6" ht="72">
      <c r="A11" s="148" t="s">
        <v>772</v>
      </c>
      <c r="B11" s="65" t="s">
        <v>114</v>
      </c>
      <c r="C11" s="65" t="s">
        <v>115</v>
      </c>
      <c r="D11" s="65"/>
      <c r="E11" s="147"/>
      <c r="F11" s="144"/>
    </row>
    <row r="12" spans="1:6" ht="84">
      <c r="A12" s="148" t="s">
        <v>773</v>
      </c>
      <c r="B12" s="147" t="s">
        <v>116</v>
      </c>
      <c r="C12" s="65" t="s">
        <v>117</v>
      </c>
      <c r="D12" s="144"/>
      <c r="E12" s="65"/>
      <c r="F12" s="144"/>
    </row>
    <row r="13" spans="1:6" ht="72">
      <c r="A13" s="148" t="s">
        <v>759</v>
      </c>
      <c r="B13" s="147" t="s">
        <v>132</v>
      </c>
      <c r="C13" s="65" t="s">
        <v>133</v>
      </c>
      <c r="D13" s="149"/>
      <c r="E13" s="65"/>
      <c r="F13" s="144"/>
    </row>
    <row r="14" spans="1:6" ht="60">
      <c r="A14" s="148" t="s">
        <v>760</v>
      </c>
      <c r="B14" s="147" t="s">
        <v>134</v>
      </c>
      <c r="C14" s="65" t="s">
        <v>135</v>
      </c>
      <c r="D14" s="144"/>
      <c r="E14" s="65"/>
      <c r="F14" s="144"/>
    </row>
    <row r="15" spans="1:6" ht="72">
      <c r="A15" s="148" t="s">
        <v>761</v>
      </c>
      <c r="B15" s="147" t="s">
        <v>136</v>
      </c>
      <c r="C15" s="65" t="s">
        <v>137</v>
      </c>
      <c r="D15" s="65"/>
      <c r="E15" s="65"/>
      <c r="F15" s="65"/>
    </row>
    <row r="16" spans="1:6" ht="72">
      <c r="A16" s="58" t="s">
        <v>762</v>
      </c>
      <c r="B16" s="147" t="s">
        <v>125</v>
      </c>
      <c r="C16" s="65" t="s">
        <v>98</v>
      </c>
      <c r="D16" s="65"/>
      <c r="E16" s="65"/>
      <c r="F16" s="144"/>
    </row>
    <row r="17" spans="1:6" ht="72">
      <c r="A17" s="58" t="s">
        <v>733</v>
      </c>
      <c r="B17" s="147" t="s">
        <v>99</v>
      </c>
      <c r="C17" s="65" t="s">
        <v>100</v>
      </c>
      <c r="D17" s="65"/>
      <c r="E17" s="65"/>
      <c r="F17" s="144"/>
    </row>
    <row r="18" spans="1:6" ht="60">
      <c r="A18" s="58" t="s">
        <v>765</v>
      </c>
      <c r="B18" s="147" t="s">
        <v>101</v>
      </c>
      <c r="C18" s="65" t="s">
        <v>102</v>
      </c>
      <c r="D18" s="65"/>
      <c r="E18" s="65"/>
      <c r="F18" s="144"/>
    </row>
    <row r="19" spans="1:6" ht="48">
      <c r="A19" s="58" t="s">
        <v>748</v>
      </c>
      <c r="B19" s="147" t="s">
        <v>103</v>
      </c>
      <c r="C19" s="65" t="s">
        <v>118</v>
      </c>
      <c r="D19" s="65"/>
      <c r="E19" s="65"/>
      <c r="F19" s="65"/>
    </row>
    <row r="20" spans="1:6" ht="48">
      <c r="A20" s="58" t="s">
        <v>736</v>
      </c>
      <c r="B20" s="147" t="s">
        <v>119</v>
      </c>
      <c r="C20" s="65" t="s">
        <v>120</v>
      </c>
      <c r="D20" s="144"/>
      <c r="E20" s="65"/>
      <c r="F20" s="144"/>
    </row>
    <row r="21" spans="1:6" ht="96">
      <c r="A21" s="58" t="s">
        <v>752</v>
      </c>
      <c r="B21" s="60" t="s">
        <v>121</v>
      </c>
      <c r="C21" s="65" t="s">
        <v>122</v>
      </c>
      <c r="D21" s="144"/>
      <c r="E21" s="65"/>
      <c r="F21" s="144"/>
    </row>
    <row r="22" spans="1:6" ht="48">
      <c r="A22" s="58" t="s">
        <v>743</v>
      </c>
      <c r="B22" s="150" t="s">
        <v>123</v>
      </c>
      <c r="C22" s="65" t="s">
        <v>124</v>
      </c>
      <c r="D22" s="144"/>
      <c r="E22" s="65"/>
      <c r="F22" s="144"/>
    </row>
    <row r="23" spans="1:6" ht="65">
      <c r="A23" s="151" t="s">
        <v>744</v>
      </c>
      <c r="B23" s="152" t="s">
        <v>112</v>
      </c>
      <c r="C23" s="65" t="s">
        <v>84</v>
      </c>
      <c r="D23" s="144"/>
      <c r="E23" s="65"/>
      <c r="F23" s="144"/>
    </row>
    <row r="24" spans="1:6" ht="84">
      <c r="A24" s="151" t="s">
        <v>745</v>
      </c>
      <c r="B24" s="152" t="s">
        <v>85</v>
      </c>
      <c r="C24" s="65" t="s">
        <v>86</v>
      </c>
      <c r="D24" s="144"/>
      <c r="E24" s="65"/>
      <c r="F24" s="144"/>
    </row>
    <row r="25" spans="1:6" ht="60">
      <c r="A25" s="151" t="s">
        <v>728</v>
      </c>
      <c r="B25" s="152" t="s">
        <v>87</v>
      </c>
      <c r="C25" s="65" t="s">
        <v>88</v>
      </c>
      <c r="D25" s="144"/>
      <c r="E25" s="65"/>
      <c r="F25" s="144"/>
    </row>
    <row r="26" spans="1:6" ht="52">
      <c r="A26" s="151" t="s">
        <v>729</v>
      </c>
      <c r="B26" s="152" t="s">
        <v>89</v>
      </c>
      <c r="C26" s="65" t="s">
        <v>77</v>
      </c>
      <c r="D26" s="144"/>
      <c r="E26" s="65"/>
      <c r="F26" s="144"/>
    </row>
    <row r="27" spans="1:6" ht="96">
      <c r="A27" s="151" t="s">
        <v>730</v>
      </c>
      <c r="B27" s="152" t="s">
        <v>104</v>
      </c>
      <c r="C27" s="65" t="s">
        <v>105</v>
      </c>
      <c r="D27" s="144"/>
      <c r="E27" s="65"/>
      <c r="F27" s="144"/>
    </row>
    <row r="28" spans="1:6" ht="65">
      <c r="A28" s="151" t="s">
        <v>731</v>
      </c>
      <c r="B28" s="152" t="s">
        <v>106</v>
      </c>
      <c r="C28" s="65" t="s">
        <v>107</v>
      </c>
      <c r="D28" s="144"/>
      <c r="E28" s="65"/>
      <c r="F28" s="144"/>
    </row>
    <row r="29" spans="1:6" ht="72">
      <c r="A29" s="153" t="s">
        <v>777</v>
      </c>
      <c r="B29" s="152" t="s">
        <v>108</v>
      </c>
      <c r="C29" s="65" t="s">
        <v>109</v>
      </c>
      <c r="D29" s="144"/>
      <c r="E29" s="65"/>
      <c r="F29" s="144"/>
    </row>
    <row r="30" spans="1:6">
      <c r="A30" s="153" t="s">
        <v>778</v>
      </c>
      <c r="B30" s="65"/>
      <c r="C30" s="144"/>
      <c r="D30" s="144"/>
      <c r="E30" s="65"/>
      <c r="F30" s="144"/>
    </row>
    <row r="31" spans="1:6">
      <c r="A31" s="153" t="s">
        <v>779</v>
      </c>
      <c r="B31" s="65"/>
      <c r="C31" s="144"/>
      <c r="D31" s="144"/>
      <c r="E31" s="65"/>
      <c r="F31" s="144"/>
    </row>
    <row r="32" spans="1:6">
      <c r="A32" s="153" t="s">
        <v>754</v>
      </c>
      <c r="B32" s="65"/>
      <c r="C32" s="144"/>
      <c r="D32" s="144"/>
      <c r="E32" s="65"/>
      <c r="F32" s="144"/>
    </row>
    <row r="33" spans="1:6">
      <c r="A33" s="153" t="s">
        <v>755</v>
      </c>
      <c r="B33" s="65"/>
      <c r="C33" s="144"/>
      <c r="D33" s="144"/>
      <c r="E33" s="65"/>
      <c r="F33" s="144"/>
    </row>
    <row r="34" spans="1:6">
      <c r="A34" s="153" t="s">
        <v>756</v>
      </c>
      <c r="B34" s="65"/>
      <c r="C34" s="144"/>
      <c r="D34" s="144"/>
      <c r="E34" s="65"/>
      <c r="F34" s="144"/>
    </row>
    <row r="35" spans="1:6">
      <c r="A35" s="153" t="s">
        <v>757</v>
      </c>
    </row>
    <row r="36" spans="1:6">
      <c r="A36" s="153" t="s">
        <v>758</v>
      </c>
    </row>
    <row r="37" spans="1:6">
      <c r="A37" s="153" t="s">
        <v>776</v>
      </c>
    </row>
    <row r="38" spans="1:6">
      <c r="A38" s="153" t="s">
        <v>548</v>
      </c>
    </row>
  </sheetData>
  <sheetCalcPr fullCalcOnLoad="1"/>
  <phoneticPr fontId="34" type="noConversion"/>
  <pageMargins left="0.36000000000000004" right="0.36000000000000004" top="0.6100000000000001" bottom="0.6100000000000001" header="0.30000000000000004" footer="0.30000000000000004"/>
  <pageSetup paperSize="0" orientation="landscape" horizontalDpi="4294967292" verticalDpi="4294967292"/>
  <headerFooter>
    <oddHeader>&amp;CGéographie CM2 Programmation</oddHeader>
    <oddFooter>&amp;CPage &amp;P&amp;RDocument trouvé sur Tom Pouce à l'école</oddFooter>
  </headerFooter>
  <extLst>
    <ext xmlns:mx="http://schemas.microsoft.com/office/mac/excel/2008/main" uri="http://schemas.microsoft.com/office/mac/excel/2008/main">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38"/>
  <sheetViews>
    <sheetView view="pageLayout" workbookViewId="0">
      <selection activeCell="B2" sqref="B2"/>
    </sheetView>
  </sheetViews>
  <sheetFormatPr baseColWidth="10" defaultRowHeight="12"/>
  <cols>
    <col min="1" max="1" width="5" style="5" customWidth="1"/>
    <col min="2" max="2" width="17.6640625" customWidth="1"/>
    <col min="3" max="3" width="55.6640625" style="5" customWidth="1"/>
    <col min="4" max="4" width="49.83203125" style="5" customWidth="1"/>
    <col min="5" max="5" width="99" style="5" customWidth="1"/>
    <col min="6" max="6" width="27.1640625" style="52" customWidth="1"/>
  </cols>
  <sheetData>
    <row r="1" spans="1:6">
      <c r="B1" t="s">
        <v>885</v>
      </c>
      <c r="C1" s="5" t="s">
        <v>110</v>
      </c>
      <c r="D1" s="5" t="s">
        <v>111</v>
      </c>
      <c r="E1" s="5" t="s">
        <v>94</v>
      </c>
      <c r="F1" s="52" t="s">
        <v>95</v>
      </c>
    </row>
    <row r="2" spans="1:6" s="156" customFormat="1" ht="104">
      <c r="A2" s="146" t="s">
        <v>96</v>
      </c>
      <c r="B2" s="155" t="s">
        <v>97</v>
      </c>
      <c r="C2" s="155" t="s">
        <v>73</v>
      </c>
      <c r="D2" s="155"/>
      <c r="E2" s="155"/>
      <c r="F2" s="54"/>
    </row>
    <row r="3" spans="1:6" ht="91">
      <c r="A3" s="146" t="s">
        <v>774</v>
      </c>
      <c r="B3" s="155" t="s">
        <v>74</v>
      </c>
      <c r="C3" s="155" t="s">
        <v>75</v>
      </c>
      <c r="D3" s="155"/>
      <c r="E3" s="157"/>
      <c r="F3" s="54"/>
    </row>
    <row r="4" spans="1:6" ht="117">
      <c r="A4" s="146" t="s">
        <v>735</v>
      </c>
      <c r="B4" s="155" t="s">
        <v>76</v>
      </c>
      <c r="C4" s="155" t="s">
        <v>90</v>
      </c>
      <c r="D4" s="155"/>
      <c r="E4" s="60"/>
      <c r="F4" s="54"/>
    </row>
    <row r="5" spans="1:6" ht="120">
      <c r="A5" s="146" t="s">
        <v>767</v>
      </c>
      <c r="B5" s="155" t="s">
        <v>91</v>
      </c>
      <c r="C5" s="60" t="s">
        <v>92</v>
      </c>
      <c r="D5" s="60"/>
      <c r="E5" s="60"/>
      <c r="F5" s="54"/>
    </row>
    <row r="6" spans="1:6" ht="120">
      <c r="A6" s="146" t="s">
        <v>766</v>
      </c>
      <c r="B6" s="155" t="s">
        <v>93</v>
      </c>
      <c r="C6" s="60" t="s">
        <v>66</v>
      </c>
      <c r="D6" s="157"/>
      <c r="E6" s="157"/>
      <c r="F6" s="54"/>
    </row>
    <row r="7" spans="1:6" ht="108">
      <c r="A7" s="146" t="s">
        <v>768</v>
      </c>
      <c r="B7" s="155" t="s">
        <v>67</v>
      </c>
      <c r="C7" s="60" t="s">
        <v>68</v>
      </c>
      <c r="D7" s="157"/>
      <c r="E7" s="157"/>
      <c r="F7" s="54"/>
    </row>
    <row r="8" spans="1:6" ht="96">
      <c r="A8" s="146" t="s">
        <v>769</v>
      </c>
      <c r="B8" s="157" t="s">
        <v>69</v>
      </c>
      <c r="C8" s="60" t="s">
        <v>78</v>
      </c>
      <c r="D8" s="60"/>
      <c r="E8" s="157"/>
      <c r="F8" s="54"/>
    </row>
    <row r="9" spans="1:6" ht="96">
      <c r="A9" s="148" t="s">
        <v>770</v>
      </c>
      <c r="B9" s="157" t="s">
        <v>79</v>
      </c>
      <c r="C9" s="60" t="s">
        <v>80</v>
      </c>
      <c r="D9" s="60"/>
      <c r="E9" s="157"/>
      <c r="F9" s="54"/>
    </row>
    <row r="10" spans="1:6" ht="96">
      <c r="A10" s="148" t="s">
        <v>771</v>
      </c>
      <c r="B10" s="157" t="s">
        <v>81</v>
      </c>
      <c r="C10" s="60" t="s">
        <v>82</v>
      </c>
      <c r="D10" s="60"/>
      <c r="E10" s="157"/>
      <c r="F10" s="54"/>
    </row>
    <row r="11" spans="1:6" ht="84">
      <c r="A11" s="148" t="s">
        <v>772</v>
      </c>
      <c r="B11" s="157" t="s">
        <v>83</v>
      </c>
      <c r="C11" s="60" t="s">
        <v>58</v>
      </c>
      <c r="D11" s="60"/>
      <c r="E11" s="60"/>
      <c r="F11" s="54"/>
    </row>
    <row r="12" spans="1:6" ht="168">
      <c r="A12" s="148" t="s">
        <v>773</v>
      </c>
      <c r="B12" s="157" t="s">
        <v>59</v>
      </c>
      <c r="C12" s="60" t="s">
        <v>60</v>
      </c>
      <c r="D12" s="60"/>
      <c r="E12" s="157"/>
      <c r="F12" s="54"/>
    </row>
    <row r="13" spans="1:6" ht="144">
      <c r="A13" s="148" t="s">
        <v>759</v>
      </c>
      <c r="B13" s="157" t="s">
        <v>61</v>
      </c>
      <c r="C13" s="60" t="s">
        <v>70</v>
      </c>
      <c r="D13" s="60"/>
      <c r="E13" s="157"/>
      <c r="F13" s="60"/>
    </row>
    <row r="14" spans="1:6" ht="204">
      <c r="A14" s="148" t="s">
        <v>760</v>
      </c>
      <c r="B14" s="157" t="s">
        <v>71</v>
      </c>
      <c r="C14" s="60" t="s">
        <v>72</v>
      </c>
      <c r="D14" s="60"/>
      <c r="E14" s="60"/>
      <c r="F14" s="60"/>
    </row>
    <row r="15" spans="1:6" ht="180">
      <c r="A15" s="148" t="s">
        <v>761</v>
      </c>
      <c r="B15" s="157" t="s">
        <v>48</v>
      </c>
      <c r="C15" s="60" t="s">
        <v>49</v>
      </c>
      <c r="D15" s="60"/>
      <c r="E15" s="60"/>
      <c r="F15" s="60"/>
    </row>
    <row r="16" spans="1:6" ht="216">
      <c r="A16" s="58" t="s">
        <v>762</v>
      </c>
      <c r="B16" s="157" t="s">
        <v>50</v>
      </c>
      <c r="C16" s="60" t="s">
        <v>62</v>
      </c>
      <c r="D16" s="60"/>
      <c r="E16" s="60"/>
      <c r="F16" s="60"/>
    </row>
    <row r="17" spans="1:6" ht="144">
      <c r="A17" s="58" t="s">
        <v>733</v>
      </c>
      <c r="B17" s="157" t="s">
        <v>63</v>
      </c>
      <c r="C17" s="60" t="s">
        <v>64</v>
      </c>
      <c r="D17" s="60"/>
      <c r="E17" s="60"/>
      <c r="F17" s="54"/>
    </row>
    <row r="18" spans="1:6" ht="108">
      <c r="A18" s="58" t="s">
        <v>765</v>
      </c>
      <c r="B18" s="157" t="s">
        <v>65</v>
      </c>
      <c r="C18" s="60" t="s">
        <v>55</v>
      </c>
      <c r="D18" s="60"/>
      <c r="E18" s="60"/>
      <c r="F18" s="54"/>
    </row>
    <row r="19" spans="1:6" ht="84">
      <c r="A19" s="58" t="s">
        <v>748</v>
      </c>
      <c r="B19" s="157" t="s">
        <v>56</v>
      </c>
      <c r="C19" s="60" t="s">
        <v>57</v>
      </c>
      <c r="D19" s="60"/>
      <c r="E19" s="60"/>
      <c r="F19" s="54"/>
    </row>
    <row r="20" spans="1:6" ht="84">
      <c r="A20" s="58" t="s">
        <v>736</v>
      </c>
      <c r="B20" s="157" t="s">
        <v>33</v>
      </c>
      <c r="C20" s="60" t="s">
        <v>34</v>
      </c>
      <c r="D20" s="60"/>
      <c r="E20" s="60"/>
      <c r="F20" s="54"/>
    </row>
    <row r="21" spans="1:6" ht="84">
      <c r="A21" s="58" t="s">
        <v>752</v>
      </c>
      <c r="B21" s="157" t="s">
        <v>35</v>
      </c>
      <c r="C21" s="60" t="s">
        <v>15</v>
      </c>
      <c r="D21" s="60"/>
      <c r="E21" s="60"/>
      <c r="F21" s="54"/>
    </row>
    <row r="22" spans="1:6" ht="84">
      <c r="A22" s="58" t="s">
        <v>743</v>
      </c>
      <c r="B22" s="157" t="s">
        <v>16</v>
      </c>
      <c r="C22" s="60" t="s">
        <v>51</v>
      </c>
      <c r="D22" s="60"/>
      <c r="E22" s="60"/>
      <c r="F22" s="54"/>
    </row>
    <row r="23" spans="1:6" ht="120">
      <c r="A23" s="151" t="s">
        <v>744</v>
      </c>
      <c r="B23" s="157" t="s">
        <v>52</v>
      </c>
      <c r="C23" s="60" t="s">
        <v>53</v>
      </c>
      <c r="D23" s="60"/>
      <c r="E23" s="60"/>
      <c r="F23" s="54"/>
    </row>
    <row r="24" spans="1:6" ht="96">
      <c r="A24" s="151" t="s">
        <v>745</v>
      </c>
      <c r="B24" s="157" t="s">
        <v>54</v>
      </c>
      <c r="C24" s="60" t="s">
        <v>43</v>
      </c>
      <c r="D24" s="60"/>
      <c r="E24" s="60"/>
      <c r="F24" s="54"/>
    </row>
    <row r="25" spans="1:6" ht="84">
      <c r="A25" s="151" t="s">
        <v>728</v>
      </c>
      <c r="B25" s="157" t="s">
        <v>44</v>
      </c>
      <c r="C25" s="60" t="s">
        <v>45</v>
      </c>
      <c r="D25" s="60"/>
      <c r="E25" s="60"/>
      <c r="F25" s="54"/>
    </row>
    <row r="26" spans="1:6" ht="72">
      <c r="A26" s="151" t="s">
        <v>729</v>
      </c>
      <c r="B26" s="157" t="s">
        <v>46</v>
      </c>
      <c r="C26" s="60" t="s">
        <v>47</v>
      </c>
      <c r="D26" s="60"/>
      <c r="E26" s="60"/>
      <c r="F26" s="54"/>
    </row>
    <row r="27" spans="1:6" ht="52">
      <c r="A27" s="151" t="s">
        <v>730</v>
      </c>
      <c r="B27" s="157" t="s">
        <v>32</v>
      </c>
      <c r="C27" s="60" t="s">
        <v>2</v>
      </c>
      <c r="D27" s="60"/>
      <c r="E27" s="60"/>
    </row>
    <row r="28" spans="1:6" ht="48">
      <c r="A28" s="151" t="s">
        <v>731</v>
      </c>
      <c r="B28" s="158" t="s">
        <v>3</v>
      </c>
      <c r="C28" s="60" t="s">
        <v>4</v>
      </c>
      <c r="D28" s="60"/>
      <c r="E28" s="60"/>
    </row>
    <row r="29" spans="1:6" ht="36">
      <c r="A29" s="153" t="s">
        <v>777</v>
      </c>
      <c r="B29" s="158" t="s">
        <v>5</v>
      </c>
      <c r="C29" s="60" t="s">
        <v>36</v>
      </c>
      <c r="D29" s="60"/>
      <c r="E29" s="60"/>
    </row>
    <row r="30" spans="1:6" ht="78">
      <c r="A30" s="153" t="s">
        <v>778</v>
      </c>
      <c r="B30" s="157" t="s">
        <v>37</v>
      </c>
      <c r="C30" s="60" t="s">
        <v>38</v>
      </c>
      <c r="D30" s="60"/>
      <c r="E30" s="60"/>
    </row>
    <row r="31" spans="1:6" ht="48">
      <c r="A31" s="153" t="s">
        <v>779</v>
      </c>
      <c r="B31" s="158" t="s">
        <v>39</v>
      </c>
      <c r="C31" s="60" t="s">
        <v>40</v>
      </c>
      <c r="D31" s="60"/>
      <c r="E31" s="60"/>
    </row>
    <row r="32" spans="1:6" ht="48">
      <c r="A32" s="153" t="s">
        <v>754</v>
      </c>
      <c r="B32" s="159" t="s">
        <v>41</v>
      </c>
      <c r="C32" s="60" t="s">
        <v>42</v>
      </c>
      <c r="D32" s="60"/>
      <c r="E32" s="60"/>
    </row>
    <row r="33" spans="1:5" ht="36">
      <c r="A33" s="153" t="s">
        <v>755</v>
      </c>
      <c r="B33" s="159" t="s">
        <v>20</v>
      </c>
      <c r="C33" s="60" t="s">
        <v>21</v>
      </c>
      <c r="D33" s="60"/>
      <c r="E33" s="60"/>
    </row>
    <row r="34" spans="1:5" ht="36">
      <c r="A34" s="153" t="s">
        <v>756</v>
      </c>
      <c r="B34" s="159" t="s">
        <v>22</v>
      </c>
      <c r="C34" s="60" t="s">
        <v>23</v>
      </c>
      <c r="D34" s="60"/>
      <c r="E34" s="60"/>
    </row>
    <row r="35" spans="1:5" ht="36">
      <c r="A35" s="153" t="s">
        <v>757</v>
      </c>
      <c r="B35" s="159" t="s">
        <v>24</v>
      </c>
      <c r="C35" s="60" t="s">
        <v>25</v>
      </c>
      <c r="D35" s="60"/>
      <c r="E35" s="60"/>
    </row>
    <row r="36" spans="1:5" ht="36">
      <c r="A36" s="153" t="s">
        <v>758</v>
      </c>
      <c r="B36" s="159" t="s">
        <v>26</v>
      </c>
      <c r="C36" s="60" t="s">
        <v>27</v>
      </c>
      <c r="D36" s="60"/>
      <c r="E36" s="60"/>
    </row>
    <row r="37" spans="1:5" ht="48">
      <c r="A37" s="153" t="s">
        <v>776</v>
      </c>
      <c r="B37" s="159" t="s">
        <v>28</v>
      </c>
      <c r="C37" s="60" t="s">
        <v>29</v>
      </c>
      <c r="D37" s="60"/>
      <c r="E37" s="60"/>
    </row>
    <row r="38" spans="1:5">
      <c r="A38" s="153" t="s">
        <v>548</v>
      </c>
      <c r="B38" s="53"/>
      <c r="C38" s="60"/>
      <c r="D38" s="60"/>
      <c r="E38" s="60"/>
    </row>
  </sheetData>
  <sheetCalcPr fullCalcOnLoad="1"/>
  <phoneticPr fontId="34" type="noConversion"/>
  <pageMargins left="0.36000000000000004" right="0.36000000000000004" top="0.6100000000000001" bottom="0.6100000000000001" header="0.30000000000000004" footer="0.30000000000000004"/>
  <pageSetup paperSize="0" orientation="landscape" horizontalDpi="4294967292" verticalDpi="4294967292"/>
  <headerFooter>
    <oddHeader>&amp;CHistoire Programmation</oddHeader>
    <oddFooter>&amp;CPage &amp;P&amp;RDocument trouvé sur  Tom Pouce à l'école</oddFooter>
  </headerFooter>
  <extLst>
    <ext xmlns:mx="http://schemas.microsoft.com/office/mac/excel/2008/main" uri="http://schemas.microsoft.com/office/mac/excel/2008/main">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38"/>
  <sheetViews>
    <sheetView view="pageLayout" workbookViewId="0">
      <selection sqref="A1:B38"/>
    </sheetView>
  </sheetViews>
  <sheetFormatPr baseColWidth="10" defaultRowHeight="12"/>
  <cols>
    <col min="1" max="1" width="5" style="5" customWidth="1"/>
    <col min="2" max="2" width="52.83203125" style="160" customWidth="1"/>
  </cols>
  <sheetData>
    <row r="1" spans="1:2">
      <c r="A1" s="60"/>
      <c r="B1" s="158"/>
    </row>
    <row r="2" spans="1:2" ht="48">
      <c r="A2" s="146" t="s">
        <v>30</v>
      </c>
      <c r="B2" s="158" t="s">
        <v>31</v>
      </c>
    </row>
    <row r="3" spans="1:2" ht="61" customHeight="1">
      <c r="A3" s="146" t="s">
        <v>774</v>
      </c>
      <c r="B3" s="158" t="str">
        <f>B2</f>
        <v>La Terre dans le système solaire_x000D_Quelles sont les planètes du système solaire ?_x000D_Comment reconnaître les planètes du système solaire ?_x000D_Comment représenter le système solaire ?</v>
      </c>
    </row>
    <row r="4" spans="1:2" ht="61" customHeight="1">
      <c r="A4" s="146" t="s">
        <v>735</v>
      </c>
      <c r="B4" s="158" t="str">
        <f>B2</f>
        <v>La Terre dans le système solaire_x000D_Quelles sont les planètes du système solaire ?_x000D_Comment reconnaître les planètes du système solaire ?_x000D_Comment représenter le système solaire ?</v>
      </c>
    </row>
    <row r="5" spans="1:2" ht="72">
      <c r="A5" s="146" t="s">
        <v>767</v>
      </c>
      <c r="B5" s="158" t="s">
        <v>14</v>
      </c>
    </row>
    <row r="6" spans="1:2" ht="72">
      <c r="A6" s="146" t="s">
        <v>766</v>
      </c>
      <c r="B6" s="158" t="str">
        <f>B5</f>
        <v>Volcans et Séismes : _x000D_Comment certains phénomènes naturels provoquent-ils des catastrophes ?_x000D_Pourquoi les volcans sont-ils dangereux pour les populations ?_x000D_Quels sont risques un tsunami fait-il courir aux populations du littoral ?</v>
      </c>
    </row>
    <row r="7" spans="1:2" ht="72">
      <c r="A7" s="146" t="s">
        <v>768</v>
      </c>
      <c r="B7" s="158" t="str">
        <f>B5</f>
        <v>Volcans et Séismes : _x000D_Comment certains phénomènes naturels provoquent-ils des catastrophes ?_x000D_Pourquoi les volcans sont-ils dangereux pour les populations ?_x000D_Quels sont risques un tsunami fait-il courir aux populations du littoral ?</v>
      </c>
    </row>
    <row r="8" spans="1:2" ht="48">
      <c r="A8" s="146" t="s">
        <v>769</v>
      </c>
      <c r="B8" s="158" t="s">
        <v>0</v>
      </c>
    </row>
    <row r="9" spans="1:2" ht="48">
      <c r="A9" s="148" t="s">
        <v>770</v>
      </c>
      <c r="B9" s="158" t="str">
        <f>B8</f>
        <v>La matières : Mélanges et solutions_x000D_Qu'est-ce qu'un mélange ?_x000D_Comment les liquides se mélangent-ils ?_x000D_Que se passe-t-il lorsque l'on mélange de l'eau et du sucre ?</v>
      </c>
    </row>
    <row r="10" spans="1:2" ht="48">
      <c r="A10" s="148" t="s">
        <v>771</v>
      </c>
      <c r="B10" s="158" t="str">
        <f>B8</f>
        <v>La matières : Mélanges et solutions_x000D_Qu'est-ce qu'un mélange ?_x000D_Comment les liquides se mélangent-ils ?_x000D_Que se passe-t-il lorsque l'on mélange de l'eau et du sucre ?</v>
      </c>
    </row>
    <row r="11" spans="1:2" ht="36">
      <c r="A11" s="148" t="s">
        <v>772</v>
      </c>
      <c r="B11" s="158" t="s">
        <v>17</v>
      </c>
    </row>
    <row r="12" spans="1:2" ht="36">
      <c r="A12" s="148" t="s">
        <v>773</v>
      </c>
      <c r="B12" s="158" t="str">
        <f>B11</f>
        <v>La matière : Les changements d'états de l'eau_x000D_A quelle température l'eau bout-elle ?_x000D_A quelle température l'eau se solidifie-t-elle ?</v>
      </c>
    </row>
    <row r="13" spans="1:2" ht="36">
      <c r="A13" s="148" t="s">
        <v>759</v>
      </c>
      <c r="B13" s="158" t="str">
        <f>B11</f>
        <v>La matière : Les changements d'états de l'eau_x000D_A quelle température l'eau bout-elle ?_x000D_A quelle température l'eau se solidifie-t-elle ?</v>
      </c>
    </row>
    <row r="14" spans="1:2" ht="48">
      <c r="A14" s="148" t="s">
        <v>760</v>
      </c>
      <c r="B14" s="158" t="s">
        <v>18</v>
      </c>
    </row>
    <row r="15" spans="1:2" ht="48">
      <c r="A15" s="148" t="s">
        <v>761</v>
      </c>
      <c r="B15" s="158" t="str">
        <f>B14</f>
        <v>La matière : L'air et la pollution de l'air_x000D_Quelles sont les différentes pollutions de l'air ?_x000D_Comment montrer que l'air est une matière ?_x000D_Comment montrer que l'air est résistant ?</v>
      </c>
    </row>
    <row r="16" spans="1:2" ht="48">
      <c r="A16" s="58" t="s">
        <v>762</v>
      </c>
      <c r="B16" s="158" t="str">
        <f>B14</f>
        <v>La matière : L'air et la pollution de l'air_x000D_Quelles sont les différentes pollutions de l'air ?_x000D_Comment montrer que l'air est une matière ?_x000D_Comment montrer que l'air est résistant ?</v>
      </c>
    </row>
    <row r="17" spans="1:2" ht="72">
      <c r="A17" s="58" t="s">
        <v>733</v>
      </c>
      <c r="B17" s="158" t="s">
        <v>19</v>
      </c>
    </row>
    <row r="18" spans="1:2" ht="72">
      <c r="A18" s="58" t="s">
        <v>765</v>
      </c>
      <c r="B18" s="158" t="str">
        <f>B17</f>
        <v>L'unité et la diversité du vivant _x000D_La classification du vivant_x000D_Quels sont les points communs et les différences entre les êtres vivants ?_x000D_Comment classer les animaux ?_x000D_Comment classer les autres êtres vivants ?</v>
      </c>
    </row>
    <row r="19" spans="1:2" ht="72">
      <c r="A19" s="58" t="s">
        <v>748</v>
      </c>
      <c r="B19" s="158" t="str">
        <f>B17</f>
        <v>L'unité et la diversité du vivant _x000D_La classification du vivant_x000D_Quels sont les points communs et les différences entre les êtres vivants ?_x000D_Comment classer les animaux ?_x000D_Comment classer les autres êtres vivants ?</v>
      </c>
    </row>
    <row r="20" spans="1:2" ht="60">
      <c r="A20" s="58" t="s">
        <v>736</v>
      </c>
      <c r="B20" s="158" t="s">
        <v>10</v>
      </c>
    </row>
    <row r="21" spans="1:2" ht="60">
      <c r="A21" s="58" t="s">
        <v>752</v>
      </c>
      <c r="B21" s="158" t="str">
        <f>B20</f>
        <v>L'unité et la diversité du vivant :_x000D_La biodiversité_x000D_Comment observer la biodiversité autour de nous ?_x000D_Comment reconnaître la répartition des espèces d'arbres dans un bois ?</v>
      </c>
    </row>
    <row r="22" spans="1:2" ht="60">
      <c r="A22" s="58" t="s">
        <v>743</v>
      </c>
      <c r="B22" s="158" t="str">
        <f>B20</f>
        <v>L'unité et la diversité du vivant :_x000D_La biodiversité_x000D_Comment observer la biodiversité autour de nous ?_x000D_Comment reconnaître la répartition des espèces d'arbres dans un bois ?</v>
      </c>
    </row>
    <row r="23" spans="1:2" ht="60">
      <c r="A23" s="151" t="s">
        <v>744</v>
      </c>
      <c r="B23" s="158" t="s">
        <v>11</v>
      </c>
    </row>
    <row r="24" spans="1:2" ht="60">
      <c r="A24" s="151" t="s">
        <v>745</v>
      </c>
      <c r="B24" s="158" t="str">
        <f>B23</f>
        <v>Le fonctionnement du vivant_x000D_La reproduction des végétaux_x000D_Qu'est-ce que la reproduction des végétaux ?_x000D_Comment obtenir des fraisiers par reproduction asexuée ?_x000D_Comment faire une bouture ?</v>
      </c>
    </row>
    <row r="25" spans="1:2" ht="60">
      <c r="A25" s="151" t="s">
        <v>728</v>
      </c>
      <c r="B25" s="158" t="str">
        <f>B23</f>
        <v>Le fonctionnement du vivant_x000D_La reproduction des végétaux_x000D_Qu'est-ce que la reproduction des végétaux ?_x000D_Comment obtenir des fraisiers par reproduction asexuée ?_x000D_Comment faire une bouture ?</v>
      </c>
    </row>
    <row r="26" spans="1:2" ht="60">
      <c r="A26" s="151" t="s">
        <v>729</v>
      </c>
      <c r="B26" s="158" t="s">
        <v>12</v>
      </c>
    </row>
    <row r="27" spans="1:2" ht="60">
      <c r="A27" s="151" t="s">
        <v>730</v>
      </c>
      <c r="B27" s="158" t="str">
        <f>B26</f>
        <v>Le fonctionnement des animaux_x000D_La reproduction des animaux_x000D_Qu'est-ce que la reproduction ?_x000D_Comment reconnaître les animaux vivipares et ovipares ?_x000D_Comment les bovins se reproduisent-ils ?</v>
      </c>
    </row>
    <row r="28" spans="1:2" ht="60">
      <c r="A28" s="151" t="s">
        <v>731</v>
      </c>
      <c r="B28" s="158" t="str">
        <f>B26</f>
        <v>Le fonctionnement des animaux_x000D_La reproduction des animaux_x000D_Qu'est-ce que la reproduction ?_x000D_Comment reconnaître les animaux vivipares et ovipares ?_x000D_Comment les bovins se reproduisent-ils ?</v>
      </c>
    </row>
    <row r="29" spans="1:2" ht="72">
      <c r="A29" s="153" t="s">
        <v>777</v>
      </c>
      <c r="B29" s="158" t="s">
        <v>13</v>
      </c>
    </row>
    <row r="30" spans="1:2" ht="72">
      <c r="A30" s="153" t="s">
        <v>778</v>
      </c>
      <c r="B30" s="158" t="str">
        <f>B29</f>
        <v>Le fonctionnement du corps humain et la santé_x000D_La reproduction de l'homme_x000D_Que se passe-t-il dans le ventre de la mère ?_x000D_Que se passe-t-il pendant la puberté ?_x000D_Quels sont les rôles de la femme et de l'homme dans la reproduction ?</v>
      </c>
    </row>
    <row r="31" spans="1:2" ht="72">
      <c r="A31" s="153" t="s">
        <v>779</v>
      </c>
      <c r="B31" s="158" t="str">
        <f>B29</f>
        <v>Le fonctionnement du corps humain et la santé_x000D_La reproduction de l'homme_x000D_Que se passe-t-il dans le ventre de la mère ?_x000D_Que se passe-t-il pendant la puberté ?_x000D_Quels sont les rôles de la femme et de l'homme dans la reproduction ?</v>
      </c>
    </row>
    <row r="32" spans="1:2" ht="60">
      <c r="A32" s="153" t="s">
        <v>754</v>
      </c>
      <c r="B32" s="158" t="s">
        <v>6</v>
      </c>
    </row>
    <row r="33" spans="1:2" ht="60">
      <c r="A33" s="153" t="s">
        <v>755</v>
      </c>
      <c r="B33" s="158" t="str">
        <f>B32</f>
        <v>L'énergie_x000D_La consommation d'énergie_x000D_Comment faire des économies d'énergies au quotidien ?_x000D_Quels matériaux permettent une meilleure isolation thermique ?_x000D_Comment fabriquer un chauffe-eau solaire ?</v>
      </c>
    </row>
    <row r="34" spans="1:2" ht="60">
      <c r="A34" s="153" t="s">
        <v>756</v>
      </c>
      <c r="B34" s="158" t="str">
        <f>B32</f>
        <v>L'énergie_x000D_La consommation d'énergie_x000D_Comment faire des économies d'énergies au quotidien ?_x000D_Quels matériaux permettent une meilleure isolation thermique ?_x000D_Comment fabriquer un chauffe-eau solaire ?</v>
      </c>
    </row>
    <row r="35" spans="1:2" ht="60">
      <c r="A35" s="153" t="s">
        <v>757</v>
      </c>
      <c r="B35" s="158" t="s">
        <v>7</v>
      </c>
    </row>
    <row r="36" spans="1:2" ht="60">
      <c r="A36" s="153" t="s">
        <v>758</v>
      </c>
      <c r="B36" s="158" t="str">
        <f>B35</f>
        <v>Les objets techniques_x000D_La transmission du mouvement_x000D_Quels objets du quotidien transmettent le mouvement ?_x000D_Comment transmettre un mouvement par une courroie ?_x000D_Comment la roue du vélo tourne-t-elle ?</v>
      </c>
    </row>
    <row r="37" spans="1:2" ht="60">
      <c r="A37" s="153" t="s">
        <v>776</v>
      </c>
      <c r="B37" s="158" t="str">
        <f>B35</f>
        <v>Les objets techniques_x000D_La transmission du mouvement_x000D_Quels objets du quotidien transmettent le mouvement ?_x000D_Comment transmettre un mouvement par une courroie ?_x000D_Comment la roue du vélo tourne-t-elle ?</v>
      </c>
    </row>
    <row r="38" spans="1:2">
      <c r="A38" s="153" t="s">
        <v>548</v>
      </c>
      <c r="B38" s="158"/>
    </row>
  </sheetData>
  <sheetCalcPr fullCalcOnLoad="1"/>
  <phoneticPr fontId="34" type="noConversion"/>
  <pageMargins left="0.75000000000000011" right="0.75000000000000011" top="1" bottom="1" header="0.5" footer="0.5"/>
  <pageSetup paperSize="0" orientation="portrait" horizontalDpi="4294967292" verticalDpi="4294967292"/>
  <headerFooter>
    <oddHeader>&amp;CProgrammation Sciences</oddHeader>
    <oddFooter>&amp;RDocument trouvé sur Tom Pouce à l'école</oddFooter>
  </headerFooter>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Z14"/>
  <sheetViews>
    <sheetView view="pageLayout" topLeftCell="A5" zoomScale="135" zoomScaleNormal="135" zoomScaleSheetLayoutView="100" zoomScalePageLayoutView="135" workbookViewId="0">
      <selection activeCell="C9" sqref="C9"/>
    </sheetView>
  </sheetViews>
  <sheetFormatPr baseColWidth="10" defaultColWidth="11.5" defaultRowHeight="33" customHeight="1"/>
  <cols>
    <col min="1" max="1" width="7.83203125" style="75" customWidth="1"/>
    <col min="2" max="3" width="23.1640625" style="123" customWidth="1"/>
    <col min="4" max="6" width="23.1640625" style="74" customWidth="1"/>
    <col min="7" max="16384" width="11.5" style="74"/>
  </cols>
  <sheetData>
    <row r="1" spans="1:416" s="165" customFormat="1" ht="18">
      <c r="A1" s="219"/>
      <c r="B1" s="167" t="s">
        <v>9</v>
      </c>
      <c r="C1" s="162" t="s">
        <v>766</v>
      </c>
      <c r="D1" s="163" t="s">
        <v>8</v>
      </c>
      <c r="E1" s="166">
        <f>VLOOKUP(C1,Compétences1!2:100,2,FALSE)</f>
        <v>42275</v>
      </c>
      <c r="F1" s="220"/>
      <c r="G1" s="164"/>
      <c r="H1" s="164"/>
    </row>
    <row r="2" spans="1:416" s="1" customFormat="1" ht="33" customHeight="1">
      <c r="A2" s="221" t="s">
        <v>899</v>
      </c>
      <c r="B2" s="222"/>
      <c r="C2" s="222"/>
      <c r="D2" s="222"/>
      <c r="E2" s="222"/>
      <c r="F2" s="223"/>
      <c r="G2" s="74"/>
      <c r="H2" s="74"/>
      <c r="I2" s="74"/>
      <c r="J2" s="74"/>
      <c r="K2" s="74"/>
      <c r="L2" s="74"/>
      <c r="M2" s="74"/>
      <c r="N2" s="74"/>
    </row>
    <row r="3" spans="1:416" s="112" customFormat="1" ht="16" thickBot="1">
      <c r="A3" s="53"/>
      <c r="B3" s="3" t="s">
        <v>841</v>
      </c>
      <c r="C3" s="3" t="s">
        <v>840</v>
      </c>
      <c r="D3" s="143" t="s">
        <v>844</v>
      </c>
      <c r="E3" s="3" t="s">
        <v>842</v>
      </c>
      <c r="F3" s="3" t="s">
        <v>843</v>
      </c>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4"/>
      <c r="IV3" s="74"/>
      <c r="IW3" s="74"/>
      <c r="IX3" s="74"/>
      <c r="IY3" s="74"/>
      <c r="IZ3" s="74"/>
      <c r="JA3" s="74"/>
      <c r="JB3" s="74"/>
      <c r="JC3" s="74"/>
      <c r="JD3" s="74"/>
      <c r="JE3" s="74"/>
      <c r="JF3" s="74"/>
      <c r="JG3" s="74"/>
      <c r="JH3" s="74"/>
      <c r="JI3" s="74"/>
      <c r="JJ3" s="74"/>
      <c r="JK3" s="74"/>
      <c r="JL3" s="74"/>
      <c r="JM3" s="74"/>
      <c r="JN3" s="74"/>
      <c r="JO3" s="74"/>
      <c r="JP3" s="74"/>
      <c r="JQ3" s="74"/>
      <c r="JR3" s="74"/>
      <c r="JS3" s="74"/>
      <c r="JT3" s="74"/>
      <c r="JU3" s="74"/>
      <c r="JV3" s="74"/>
      <c r="JW3" s="74"/>
      <c r="JX3" s="74"/>
      <c r="JY3" s="74"/>
      <c r="JZ3" s="74"/>
      <c r="KA3" s="74"/>
      <c r="KB3" s="74"/>
      <c r="KC3" s="74"/>
      <c r="KD3" s="74"/>
      <c r="KE3" s="74"/>
      <c r="KF3" s="74"/>
      <c r="KG3" s="74"/>
      <c r="KH3" s="74"/>
      <c r="KI3" s="74"/>
      <c r="KJ3" s="74"/>
      <c r="KK3" s="74"/>
      <c r="KL3" s="74"/>
      <c r="KM3" s="74"/>
      <c r="KN3" s="74"/>
      <c r="KO3" s="74"/>
      <c r="KP3" s="74"/>
      <c r="KQ3" s="74"/>
      <c r="KR3" s="74"/>
      <c r="KS3" s="74"/>
      <c r="KT3" s="74"/>
      <c r="KU3" s="74"/>
      <c r="KV3" s="74"/>
      <c r="KW3" s="74"/>
      <c r="KX3" s="74"/>
      <c r="KY3" s="74"/>
      <c r="KZ3" s="74"/>
      <c r="LA3" s="74"/>
      <c r="LB3" s="74"/>
      <c r="LC3" s="74"/>
      <c r="LD3" s="74"/>
      <c r="LE3" s="74"/>
      <c r="LF3" s="74"/>
      <c r="LG3" s="74"/>
      <c r="LH3" s="74"/>
      <c r="LI3" s="74"/>
      <c r="LJ3" s="74"/>
      <c r="LK3" s="74"/>
      <c r="LL3" s="74"/>
      <c r="LM3" s="74"/>
      <c r="LN3" s="74"/>
      <c r="LO3" s="74"/>
      <c r="LP3" s="74"/>
      <c r="LQ3" s="74"/>
      <c r="LR3" s="74"/>
      <c r="LS3" s="74"/>
      <c r="LT3" s="74"/>
      <c r="LU3" s="74"/>
      <c r="LV3" s="74"/>
      <c r="LW3" s="74"/>
      <c r="LX3" s="74"/>
      <c r="LY3" s="74"/>
      <c r="LZ3" s="74"/>
      <c r="MA3" s="74"/>
      <c r="MB3" s="74"/>
      <c r="MC3" s="74"/>
      <c r="MD3" s="74"/>
      <c r="ME3" s="74"/>
      <c r="MF3" s="74"/>
      <c r="MG3" s="74"/>
      <c r="MH3" s="74"/>
      <c r="MI3" s="74"/>
      <c r="MJ3" s="74"/>
      <c r="MK3" s="74"/>
      <c r="ML3" s="74"/>
      <c r="MM3" s="74"/>
      <c r="MN3" s="74"/>
      <c r="MO3" s="74"/>
      <c r="MP3" s="74"/>
      <c r="MQ3" s="74"/>
      <c r="MR3" s="74"/>
      <c r="MS3" s="74"/>
      <c r="MT3" s="74"/>
      <c r="MU3" s="74"/>
      <c r="MV3" s="74"/>
      <c r="MW3" s="74"/>
      <c r="MX3" s="74"/>
      <c r="MY3" s="74"/>
      <c r="MZ3" s="74"/>
      <c r="NA3" s="74"/>
      <c r="NB3" s="74"/>
      <c r="NC3" s="74"/>
      <c r="ND3" s="74"/>
      <c r="NE3" s="74"/>
      <c r="NF3" s="74"/>
      <c r="NG3" s="74"/>
      <c r="NH3" s="74"/>
      <c r="NI3" s="74"/>
      <c r="NJ3" s="74"/>
      <c r="NK3" s="74"/>
      <c r="NL3" s="74"/>
      <c r="NM3" s="74"/>
      <c r="NN3" s="74"/>
      <c r="NO3" s="74"/>
      <c r="NP3" s="74"/>
      <c r="NQ3" s="74"/>
      <c r="NR3" s="74"/>
      <c r="NS3" s="74"/>
      <c r="NT3" s="74"/>
      <c r="NU3" s="74"/>
      <c r="NV3" s="74"/>
      <c r="NW3" s="74"/>
      <c r="NX3" s="74"/>
      <c r="NY3" s="74"/>
      <c r="NZ3" s="74"/>
      <c r="OA3" s="74"/>
      <c r="OB3" s="74"/>
      <c r="OC3" s="74"/>
      <c r="OD3" s="74"/>
      <c r="OE3" s="74"/>
      <c r="OF3" s="74"/>
      <c r="OG3" s="74"/>
      <c r="OH3" s="74"/>
      <c r="OI3" s="74"/>
      <c r="OJ3" s="74"/>
      <c r="OK3" s="74"/>
      <c r="OL3" s="74"/>
      <c r="OM3" s="74"/>
      <c r="ON3" s="74"/>
      <c r="OO3" s="74"/>
      <c r="OP3" s="74"/>
      <c r="OQ3" s="74"/>
      <c r="OR3" s="74"/>
      <c r="OS3" s="74"/>
      <c r="OT3" s="74"/>
      <c r="OU3" s="74"/>
      <c r="OV3" s="74"/>
      <c r="OW3" s="74"/>
      <c r="OX3" s="74"/>
      <c r="OY3" s="74"/>
      <c r="OZ3" s="74"/>
    </row>
    <row r="4" spans="1:416" s="112" customFormat="1" ht="18" thickTop="1" thickBot="1">
      <c r="A4" s="225" t="s">
        <v>726</v>
      </c>
      <c r="B4" s="226" t="s">
        <v>882</v>
      </c>
      <c r="C4" s="226" t="s">
        <v>883</v>
      </c>
      <c r="D4" s="227"/>
      <c r="E4" s="226" t="s">
        <v>884</v>
      </c>
      <c r="F4" s="226" t="s">
        <v>881</v>
      </c>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c r="IR4" s="74"/>
      <c r="IS4" s="74"/>
      <c r="IT4" s="74"/>
      <c r="IU4" s="74"/>
      <c r="IV4" s="74"/>
      <c r="IW4" s="74"/>
      <c r="IX4" s="74"/>
      <c r="IY4" s="74"/>
      <c r="IZ4" s="74"/>
      <c r="JA4" s="74"/>
      <c r="JB4" s="74"/>
      <c r="JC4" s="74"/>
      <c r="JD4" s="74"/>
      <c r="JE4" s="74"/>
      <c r="JF4" s="74"/>
      <c r="JG4" s="74"/>
      <c r="JH4" s="74"/>
      <c r="JI4" s="74"/>
      <c r="JJ4" s="74"/>
      <c r="JK4" s="74"/>
      <c r="JL4" s="74"/>
      <c r="JM4" s="74"/>
      <c r="JN4" s="74"/>
      <c r="JO4" s="74"/>
      <c r="JP4" s="74"/>
      <c r="JQ4" s="74"/>
      <c r="JR4" s="74"/>
      <c r="JS4" s="74"/>
      <c r="JT4" s="74"/>
      <c r="JU4" s="74"/>
      <c r="JV4" s="74"/>
      <c r="JW4" s="74"/>
      <c r="JX4" s="74"/>
      <c r="JY4" s="74"/>
      <c r="JZ4" s="74"/>
      <c r="KA4" s="74"/>
      <c r="KB4" s="74"/>
      <c r="KC4" s="74"/>
      <c r="KD4" s="74"/>
      <c r="KE4" s="74"/>
      <c r="KF4" s="74"/>
      <c r="KG4" s="74"/>
      <c r="KH4" s="74"/>
      <c r="KI4" s="74"/>
      <c r="KJ4" s="74"/>
      <c r="KK4" s="74"/>
      <c r="KL4" s="74"/>
      <c r="KM4" s="74"/>
      <c r="KN4" s="74"/>
      <c r="KO4" s="74"/>
      <c r="KP4" s="74"/>
      <c r="KQ4" s="74"/>
      <c r="KR4" s="74"/>
      <c r="KS4" s="74"/>
      <c r="KT4" s="74"/>
      <c r="KU4" s="74"/>
      <c r="KV4" s="74"/>
      <c r="KW4" s="74"/>
      <c r="KX4" s="74"/>
      <c r="KY4" s="74"/>
      <c r="KZ4" s="74"/>
      <c r="LA4" s="74"/>
      <c r="LB4" s="74"/>
      <c r="LC4" s="74"/>
      <c r="LD4" s="74"/>
      <c r="LE4" s="74"/>
      <c r="LF4" s="74"/>
      <c r="LG4" s="74"/>
      <c r="LH4" s="74"/>
      <c r="LI4" s="74"/>
      <c r="LJ4" s="74"/>
      <c r="LK4" s="74"/>
      <c r="LL4" s="74"/>
      <c r="LM4" s="74"/>
      <c r="LN4" s="74"/>
      <c r="LO4" s="74"/>
      <c r="LP4" s="74"/>
      <c r="LQ4" s="74"/>
      <c r="LR4" s="74"/>
      <c r="LS4" s="74"/>
      <c r="LT4" s="74"/>
      <c r="LU4" s="74"/>
      <c r="LV4" s="74"/>
      <c r="LW4" s="74"/>
      <c r="LX4" s="74"/>
      <c r="LY4" s="74"/>
      <c r="LZ4" s="74"/>
      <c r="MA4" s="74"/>
      <c r="MB4" s="74"/>
      <c r="MC4" s="74"/>
      <c r="MD4" s="74"/>
      <c r="ME4" s="74"/>
      <c r="MF4" s="74"/>
      <c r="MG4" s="74"/>
      <c r="MH4" s="74"/>
      <c r="MI4" s="74"/>
      <c r="MJ4" s="74"/>
      <c r="MK4" s="74"/>
      <c r="ML4" s="74"/>
      <c r="MM4" s="74"/>
      <c r="MN4" s="74"/>
      <c r="MO4" s="74"/>
      <c r="MP4" s="74"/>
      <c r="MQ4" s="74"/>
      <c r="MR4" s="74"/>
      <c r="MS4" s="74"/>
      <c r="MT4" s="74"/>
      <c r="MU4" s="74"/>
      <c r="MV4" s="74"/>
      <c r="MW4" s="74"/>
      <c r="MX4" s="74"/>
      <c r="MY4" s="74"/>
      <c r="MZ4" s="74"/>
      <c r="NA4" s="74"/>
      <c r="NB4" s="74"/>
      <c r="NC4" s="74"/>
      <c r="ND4" s="74"/>
      <c r="NE4" s="74"/>
      <c r="NF4" s="74"/>
      <c r="NG4" s="74"/>
      <c r="NH4" s="74"/>
      <c r="NI4" s="74"/>
      <c r="NJ4" s="74"/>
      <c r="NK4" s="74"/>
      <c r="NL4" s="74"/>
      <c r="NM4" s="74"/>
      <c r="NN4" s="74"/>
      <c r="NO4" s="74"/>
      <c r="NP4" s="74"/>
      <c r="NQ4" s="74"/>
      <c r="NR4" s="74"/>
      <c r="NS4" s="74"/>
      <c r="NT4" s="74"/>
      <c r="NU4" s="74"/>
      <c r="NV4" s="74"/>
      <c r="NW4" s="74"/>
      <c r="NX4" s="74"/>
      <c r="NY4" s="74"/>
      <c r="NZ4" s="74"/>
      <c r="OA4" s="74"/>
      <c r="OB4" s="74"/>
      <c r="OC4" s="74"/>
      <c r="OD4" s="74"/>
      <c r="OE4" s="74"/>
      <c r="OF4" s="74"/>
      <c r="OG4" s="74"/>
      <c r="OH4" s="74"/>
      <c r="OI4" s="74"/>
      <c r="OJ4" s="74"/>
      <c r="OK4" s="74"/>
      <c r="OL4" s="74"/>
      <c r="OM4" s="74"/>
      <c r="ON4" s="74"/>
      <c r="OO4" s="74"/>
      <c r="OP4" s="74"/>
      <c r="OQ4" s="74"/>
      <c r="OR4" s="74"/>
      <c r="OS4" s="74"/>
      <c r="OT4" s="74"/>
      <c r="OU4" s="74"/>
      <c r="OV4" s="74"/>
      <c r="OW4" s="74"/>
      <c r="OX4" s="74"/>
      <c r="OY4" s="74"/>
      <c r="OZ4" s="74"/>
    </row>
    <row r="5" spans="1:416" s="112" customFormat="1" ht="104" customHeight="1" thickTop="1" thickBot="1">
      <c r="A5" s="225"/>
      <c r="B5" s="228" t="str">
        <f>VLOOKUP(Page2!C1,Compétences1!2:102,4,FALSE)</f>
        <v xml:space="preserve">Compréhension de texte - Questions </v>
      </c>
      <c r="C5" s="229" t="str">
        <f>VLOOKUP(Page2!C1,Compétences1!2:102,6,FALSE)</f>
        <v>Compréhension de texte - Questions 2</v>
      </c>
      <c r="D5" s="230"/>
      <c r="E5" s="230" t="str">
        <f>VLOOKUP(Page2!C1,Compétences1!2:102,7,FALSE)</f>
        <v>Compréhension de texte - Questions 3</v>
      </c>
      <c r="F5" s="229" t="str">
        <f>VLOOKUP(Page2!C1,Orthographe!2:102,8,FALSE)</f>
        <v>La chèvre de monsieur Seguin</v>
      </c>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c r="IR5" s="74"/>
      <c r="IS5" s="74"/>
      <c r="IT5" s="74"/>
      <c r="IU5" s="74"/>
      <c r="IV5" s="74"/>
      <c r="IW5" s="74"/>
      <c r="IX5" s="74"/>
      <c r="IY5" s="74"/>
      <c r="IZ5" s="74"/>
      <c r="JA5" s="74"/>
      <c r="JB5" s="74"/>
      <c r="JC5" s="74"/>
      <c r="JD5" s="74"/>
      <c r="JE5" s="74"/>
      <c r="JF5" s="74"/>
      <c r="JG5" s="74"/>
      <c r="JH5" s="74"/>
      <c r="JI5" s="74"/>
      <c r="JJ5" s="74"/>
      <c r="JK5" s="74"/>
      <c r="JL5" s="74"/>
      <c r="JM5" s="74"/>
      <c r="JN5" s="74"/>
      <c r="JO5" s="74"/>
      <c r="JP5" s="74"/>
      <c r="JQ5" s="74"/>
      <c r="JR5" s="74"/>
      <c r="JS5" s="74"/>
      <c r="JT5" s="74"/>
      <c r="JU5" s="74"/>
      <c r="JV5" s="74"/>
      <c r="JW5" s="74"/>
      <c r="JX5" s="74"/>
      <c r="JY5" s="74"/>
      <c r="JZ5" s="74"/>
      <c r="KA5" s="74"/>
      <c r="KB5" s="74"/>
      <c r="KC5" s="74"/>
      <c r="KD5" s="74"/>
      <c r="KE5" s="74"/>
      <c r="KF5" s="74"/>
      <c r="KG5" s="74"/>
      <c r="KH5" s="74"/>
      <c r="KI5" s="74"/>
      <c r="KJ5" s="74"/>
      <c r="KK5" s="74"/>
      <c r="KL5" s="74"/>
      <c r="KM5" s="74"/>
      <c r="KN5" s="74"/>
      <c r="KO5" s="74"/>
      <c r="KP5" s="74"/>
      <c r="KQ5" s="74"/>
      <c r="KR5" s="74"/>
      <c r="KS5" s="74"/>
      <c r="KT5" s="74"/>
      <c r="KU5" s="74"/>
      <c r="KV5" s="74"/>
      <c r="KW5" s="74"/>
      <c r="KX5" s="74"/>
      <c r="KY5" s="74"/>
      <c r="KZ5" s="74"/>
      <c r="LA5" s="74"/>
      <c r="LB5" s="74"/>
      <c r="LC5" s="74"/>
      <c r="LD5" s="74"/>
      <c r="LE5" s="74"/>
      <c r="LF5" s="74"/>
      <c r="LG5" s="74"/>
      <c r="LH5" s="74"/>
      <c r="LI5" s="74"/>
      <c r="LJ5" s="74"/>
      <c r="LK5" s="74"/>
      <c r="LL5" s="74"/>
      <c r="LM5" s="74"/>
      <c r="LN5" s="74"/>
      <c r="LO5" s="74"/>
      <c r="LP5" s="74"/>
      <c r="LQ5" s="74"/>
      <c r="LR5" s="74"/>
      <c r="LS5" s="74"/>
      <c r="LT5" s="74"/>
      <c r="LU5" s="74"/>
      <c r="LV5" s="74"/>
      <c r="LW5" s="74"/>
      <c r="LX5" s="74"/>
      <c r="LY5" s="74"/>
      <c r="LZ5" s="74"/>
      <c r="MA5" s="74"/>
      <c r="MB5" s="74"/>
      <c r="MC5" s="74"/>
      <c r="MD5" s="74"/>
      <c r="ME5" s="74"/>
      <c r="MF5" s="74"/>
      <c r="MG5" s="74"/>
      <c r="MH5" s="74"/>
      <c r="MI5" s="74"/>
      <c r="MJ5" s="74"/>
      <c r="MK5" s="74"/>
      <c r="ML5" s="74"/>
      <c r="MM5" s="74"/>
      <c r="MN5" s="74"/>
      <c r="MO5" s="74"/>
      <c r="MP5" s="74"/>
      <c r="MQ5" s="74"/>
      <c r="MR5" s="74"/>
      <c r="MS5" s="74"/>
      <c r="MT5" s="74"/>
      <c r="MU5" s="74"/>
      <c r="MV5" s="74"/>
      <c r="MW5" s="74"/>
      <c r="MX5" s="74"/>
      <c r="MY5" s="74"/>
      <c r="MZ5" s="74"/>
      <c r="NA5" s="74"/>
      <c r="NB5" s="74"/>
      <c r="NC5" s="74"/>
      <c r="ND5" s="74"/>
      <c r="NE5" s="74"/>
      <c r="NF5" s="74"/>
      <c r="NG5" s="74"/>
      <c r="NH5" s="74"/>
      <c r="NI5" s="74"/>
      <c r="NJ5" s="74"/>
      <c r="NK5" s="74"/>
      <c r="NL5" s="74"/>
      <c r="NM5" s="74"/>
      <c r="NN5" s="74"/>
      <c r="NO5" s="74"/>
      <c r="NP5" s="74"/>
      <c r="NQ5" s="74"/>
      <c r="NR5" s="74"/>
      <c r="NS5" s="74"/>
      <c r="NT5" s="74"/>
      <c r="NU5" s="74"/>
      <c r="NV5" s="74"/>
      <c r="NW5" s="74"/>
      <c r="NX5" s="74"/>
      <c r="NY5" s="74"/>
      <c r="NZ5" s="74"/>
      <c r="OA5" s="74"/>
      <c r="OB5" s="74"/>
      <c r="OC5" s="74"/>
      <c r="OD5" s="74"/>
      <c r="OE5" s="74"/>
      <c r="OF5" s="74"/>
      <c r="OG5" s="74"/>
      <c r="OH5" s="74"/>
      <c r="OI5" s="74"/>
      <c r="OJ5" s="74"/>
      <c r="OK5" s="74"/>
      <c r="OL5" s="74"/>
      <c r="OM5" s="74"/>
      <c r="ON5" s="74"/>
      <c r="OO5" s="74"/>
      <c r="OP5" s="74"/>
      <c r="OQ5" s="74"/>
      <c r="OR5" s="74"/>
      <c r="OS5" s="74"/>
      <c r="OT5" s="74"/>
      <c r="OU5" s="74"/>
      <c r="OV5" s="74"/>
      <c r="OW5" s="74"/>
      <c r="OX5" s="74"/>
      <c r="OY5" s="74"/>
      <c r="OZ5" s="74"/>
    </row>
    <row r="6" spans="1:416" s="112" customFormat="1" ht="18" thickTop="1" thickBot="1">
      <c r="A6" s="225"/>
      <c r="B6" s="227" t="s">
        <v>846</v>
      </c>
      <c r="C6" s="227" t="s">
        <v>848</v>
      </c>
      <c r="D6" s="227" t="s">
        <v>849</v>
      </c>
      <c r="E6" s="227" t="s">
        <v>850</v>
      </c>
      <c r="F6" s="227" t="s">
        <v>851</v>
      </c>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4"/>
      <c r="MU6" s="74"/>
      <c r="MV6" s="74"/>
      <c r="MW6" s="74"/>
      <c r="MX6" s="74"/>
      <c r="MY6" s="74"/>
      <c r="MZ6" s="74"/>
      <c r="NA6" s="74"/>
      <c r="NB6" s="74"/>
      <c r="NC6" s="74"/>
      <c r="ND6" s="74"/>
      <c r="NE6" s="74"/>
      <c r="NF6" s="74"/>
      <c r="NG6" s="74"/>
      <c r="NH6" s="74"/>
      <c r="NI6" s="74"/>
      <c r="NJ6" s="74"/>
      <c r="NK6" s="74"/>
      <c r="NL6" s="74"/>
      <c r="NM6" s="74"/>
      <c r="NN6" s="74"/>
      <c r="NO6" s="74"/>
      <c r="NP6" s="74"/>
      <c r="NQ6" s="74"/>
      <c r="NR6" s="74"/>
      <c r="NS6" s="74"/>
      <c r="NT6" s="74"/>
      <c r="NU6" s="74"/>
      <c r="NV6" s="74"/>
      <c r="NW6" s="74"/>
      <c r="NX6" s="74"/>
      <c r="NY6" s="74"/>
      <c r="NZ6" s="74"/>
      <c r="OA6" s="74"/>
      <c r="OB6" s="74"/>
      <c r="OC6" s="74"/>
      <c r="OD6" s="74"/>
      <c r="OE6" s="74"/>
      <c r="OF6" s="74"/>
      <c r="OG6" s="74"/>
      <c r="OH6" s="74"/>
      <c r="OI6" s="74"/>
      <c r="OJ6" s="74"/>
      <c r="OK6" s="74"/>
      <c r="OL6" s="74"/>
      <c r="OM6" s="74"/>
      <c r="ON6" s="74"/>
      <c r="OO6" s="74"/>
      <c r="OP6" s="74"/>
      <c r="OQ6" s="74"/>
      <c r="OR6" s="74"/>
      <c r="OS6" s="74"/>
      <c r="OT6" s="74"/>
      <c r="OU6" s="74"/>
      <c r="OV6" s="74"/>
      <c r="OW6" s="74"/>
      <c r="OX6" s="74"/>
      <c r="OY6" s="74"/>
      <c r="OZ6" s="74"/>
    </row>
    <row r="7" spans="1:416" s="112" customFormat="1" ht="151" customHeight="1" thickTop="1" thickBot="1">
      <c r="A7" s="225"/>
      <c r="B7" s="231" t="str">
        <f>VLOOKUP(Page2!C1,Grammaire!2:102,7,FALSE)</f>
        <v>. Amener les élèves à repérer les différentes formes des articles._x000D_- Distinguer article défini et article indéfini._x000D_- Ne pas confondre les articles définis et indéfinis._x000D_- Employer à bon escient les articles définis et indéfinis._x000D_- Respecter l'accord de l'article. _x000D_</v>
      </c>
      <c r="C7" s="231" t="str">
        <f>VLOOKUP(Page2!C1,Conjugaison!2:102,7,FALSE)</f>
        <v xml:space="preserve">. Amener les élèves à maîtriser la conjugaison des verbes des trois groupes au présent de l'indicatif. </v>
      </c>
      <c r="D7" s="230" t="str">
        <f>VLOOKUP(Page2!C1,Orthographe!2:102,7,FALSE)</f>
        <v xml:space="preserve">Amener les élèves à construire la notion d'accord dans le groupe nominal. </v>
      </c>
      <c r="E7" s="230" t="str">
        <f>VLOOKUP(Page2!C1,Voc!2:102,7,FALSE)</f>
        <v xml:space="preserve">Amener les élèves à identifier le sens des mots en utilisant le contexte ou le dictionnaire. </v>
      </c>
      <c r="F7" s="231"/>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c r="IS7" s="74"/>
      <c r="IT7" s="74"/>
      <c r="IU7" s="74"/>
      <c r="IV7" s="74"/>
      <c r="IW7" s="74"/>
      <c r="IX7" s="74"/>
      <c r="IY7" s="74"/>
      <c r="IZ7" s="74"/>
      <c r="JA7" s="74"/>
      <c r="JB7" s="74"/>
      <c r="JC7" s="74"/>
      <c r="JD7" s="74"/>
      <c r="JE7" s="74"/>
      <c r="JF7" s="74"/>
      <c r="JG7" s="74"/>
      <c r="JH7" s="74"/>
      <c r="JI7" s="74"/>
      <c r="JJ7" s="74"/>
      <c r="JK7" s="74"/>
      <c r="JL7" s="74"/>
      <c r="JM7" s="74"/>
      <c r="JN7" s="74"/>
      <c r="JO7" s="74"/>
      <c r="JP7" s="74"/>
      <c r="JQ7" s="74"/>
      <c r="JR7" s="74"/>
      <c r="JS7" s="74"/>
      <c r="JT7" s="74"/>
      <c r="JU7" s="74"/>
      <c r="JV7" s="74"/>
      <c r="JW7" s="74"/>
      <c r="JX7" s="74"/>
      <c r="JY7" s="74"/>
      <c r="JZ7" s="74"/>
      <c r="KA7" s="74"/>
      <c r="KB7" s="74"/>
      <c r="KC7" s="74"/>
      <c r="KD7" s="74"/>
      <c r="KE7" s="74"/>
      <c r="KF7" s="74"/>
      <c r="KG7" s="74"/>
      <c r="KH7" s="74"/>
      <c r="KI7" s="74"/>
      <c r="KJ7" s="74"/>
      <c r="KK7" s="74"/>
      <c r="KL7" s="74"/>
      <c r="KM7" s="74"/>
      <c r="KN7" s="74"/>
      <c r="KO7" s="74"/>
      <c r="KP7" s="74"/>
      <c r="KQ7" s="74"/>
      <c r="KR7" s="74"/>
      <c r="KS7" s="74"/>
      <c r="KT7" s="74"/>
      <c r="KU7" s="74"/>
      <c r="KV7" s="74"/>
      <c r="KW7" s="74"/>
      <c r="KX7" s="74"/>
      <c r="KY7" s="74"/>
      <c r="KZ7" s="74"/>
      <c r="LA7" s="74"/>
      <c r="LB7" s="74"/>
      <c r="LC7" s="74"/>
      <c r="LD7" s="74"/>
      <c r="LE7" s="74"/>
      <c r="LF7" s="74"/>
      <c r="LG7" s="74"/>
      <c r="LH7" s="74"/>
      <c r="LI7" s="74"/>
      <c r="LJ7" s="74"/>
      <c r="LK7" s="74"/>
      <c r="LL7" s="74"/>
      <c r="LM7" s="74"/>
      <c r="LN7" s="74"/>
      <c r="LO7" s="74"/>
      <c r="LP7" s="74"/>
      <c r="LQ7" s="74"/>
      <c r="LR7" s="74"/>
      <c r="LS7" s="74"/>
      <c r="LT7" s="74"/>
      <c r="LU7" s="74"/>
      <c r="LV7" s="74"/>
      <c r="LW7" s="74"/>
      <c r="LX7" s="74"/>
      <c r="LY7" s="74"/>
      <c r="LZ7" s="74"/>
      <c r="MA7" s="74"/>
      <c r="MB7" s="74"/>
      <c r="MC7" s="74"/>
      <c r="MD7" s="74"/>
      <c r="ME7" s="74"/>
      <c r="MF7" s="74"/>
      <c r="MG7" s="74"/>
      <c r="MH7" s="74"/>
      <c r="MI7" s="74"/>
      <c r="MJ7" s="74"/>
      <c r="MK7" s="74"/>
      <c r="ML7" s="74"/>
      <c r="MM7" s="74"/>
      <c r="MN7" s="74"/>
      <c r="MO7" s="74"/>
      <c r="MP7" s="74"/>
      <c r="MQ7" s="74"/>
      <c r="MR7" s="74"/>
      <c r="MS7" s="74"/>
      <c r="MT7" s="74"/>
      <c r="MU7" s="74"/>
      <c r="MV7" s="74"/>
      <c r="MW7" s="74"/>
      <c r="MX7" s="74"/>
      <c r="MY7" s="74"/>
      <c r="MZ7" s="74"/>
      <c r="NA7" s="74"/>
      <c r="NB7" s="74"/>
      <c r="NC7" s="74"/>
      <c r="ND7" s="74"/>
      <c r="NE7" s="74"/>
      <c r="NF7" s="74"/>
      <c r="NG7" s="74"/>
      <c r="NH7" s="74"/>
      <c r="NI7" s="74"/>
      <c r="NJ7" s="74"/>
      <c r="NK7" s="74"/>
      <c r="NL7" s="74"/>
      <c r="NM7" s="74"/>
      <c r="NN7" s="74"/>
      <c r="NO7" s="74"/>
      <c r="NP7" s="74"/>
      <c r="NQ7" s="74"/>
      <c r="NR7" s="74"/>
      <c r="NS7" s="74"/>
      <c r="NT7" s="74"/>
      <c r="NU7" s="74"/>
      <c r="NV7" s="74"/>
      <c r="NW7" s="74"/>
      <c r="NX7" s="74"/>
      <c r="NY7" s="74"/>
      <c r="NZ7" s="74"/>
      <c r="OA7" s="74"/>
      <c r="OB7" s="74"/>
      <c r="OC7" s="74"/>
      <c r="OD7" s="74"/>
      <c r="OE7" s="74"/>
      <c r="OF7" s="74"/>
      <c r="OG7" s="74"/>
      <c r="OH7" s="74"/>
      <c r="OI7" s="74"/>
      <c r="OJ7" s="74"/>
      <c r="OK7" s="74"/>
      <c r="OL7" s="74"/>
      <c r="OM7" s="74"/>
      <c r="ON7" s="74"/>
      <c r="OO7" s="74"/>
      <c r="OP7" s="74"/>
      <c r="OQ7" s="74"/>
      <c r="OR7" s="74"/>
      <c r="OS7" s="74"/>
      <c r="OT7" s="74"/>
      <c r="OU7" s="74"/>
      <c r="OV7" s="74"/>
      <c r="OW7" s="74"/>
      <c r="OX7" s="74"/>
      <c r="OY7" s="74"/>
      <c r="OZ7" s="74"/>
    </row>
    <row r="8" spans="1:416" s="112" customFormat="1" ht="17" thickTop="1">
      <c r="A8" s="225"/>
      <c r="B8" s="232" t="s">
        <v>847</v>
      </c>
      <c r="C8" s="232" t="s">
        <v>801</v>
      </c>
      <c r="D8" s="233" t="s">
        <v>802</v>
      </c>
      <c r="E8" s="233" t="s">
        <v>803</v>
      </c>
      <c r="F8" s="232" t="s">
        <v>845</v>
      </c>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4"/>
      <c r="LP8" s="74"/>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4"/>
      <c r="NI8" s="74"/>
      <c r="NJ8" s="74"/>
      <c r="NK8" s="74"/>
      <c r="NL8" s="74"/>
      <c r="NM8" s="74"/>
      <c r="NN8" s="74"/>
      <c r="NO8" s="74"/>
      <c r="NP8" s="74"/>
      <c r="NQ8" s="74"/>
      <c r="NR8" s="74"/>
      <c r="NS8" s="74"/>
      <c r="NT8" s="74"/>
      <c r="NU8" s="74"/>
      <c r="NV8" s="74"/>
      <c r="NW8" s="74"/>
      <c r="NX8" s="74"/>
      <c r="NY8" s="74"/>
      <c r="NZ8" s="74"/>
      <c r="OA8" s="74"/>
      <c r="OB8" s="74"/>
      <c r="OC8" s="74"/>
      <c r="OD8" s="74"/>
      <c r="OE8" s="74"/>
      <c r="OF8" s="74"/>
      <c r="OG8" s="74"/>
      <c r="OH8" s="74"/>
      <c r="OI8" s="74"/>
      <c r="OJ8" s="74"/>
      <c r="OK8" s="74"/>
      <c r="OL8" s="74"/>
      <c r="OM8" s="74"/>
      <c r="ON8" s="74"/>
      <c r="OO8" s="74"/>
      <c r="OP8" s="74"/>
      <c r="OQ8" s="74"/>
      <c r="OR8" s="74"/>
      <c r="OS8" s="74"/>
      <c r="OT8" s="74"/>
      <c r="OU8" s="74"/>
      <c r="OV8" s="74"/>
      <c r="OW8" s="74"/>
      <c r="OX8" s="74"/>
      <c r="OY8" s="74"/>
      <c r="OZ8" s="74"/>
    </row>
    <row r="9" spans="1:416" s="112" customFormat="1" ht="157" customHeight="1">
      <c r="A9" s="225"/>
      <c r="B9" s="238" t="str">
        <f>VLOOKUP(Page2!C1,Num!2:102,6,FALSE)</f>
        <v xml:space="preserve">• Comparer, encadrer et ranger des nombres entiers jusqu’au million. </v>
      </c>
      <c r="C9" s="239" t="str">
        <f>VLOOKUP(Page2!C1,Calcul!2:102,6,FALSE)</f>
        <v xml:space="preserve">• Calculer sans poser l’opération.• Multiplier par 10, 100..., 20, 300...• Évaluer l’ordre de grandeur d’un résultat. • Utiliser la décomposition.• Poser l’opération. </v>
      </c>
      <c r="D9" s="239" t="str">
        <f>VLOOKUP(Page2!C1,Prob!2:102,6,FALSE)</f>
        <v xml:space="preserve">• Prélever des informations dans un tableau. • Utiliser les informations fournies dans un tableau.• Construire un tableau. </v>
      </c>
      <c r="E9" s="239" t="str">
        <f>VLOOKUP(Page2!C1,Mesures!2:102,6,FALSE)</f>
        <v xml:space="preserve">• Estimer et identifier les unités de longueurs.• Convertir et calculer des longueurs. </v>
      </c>
      <c r="F9" s="239" t="str">
        <f>VLOOKUP(Page2!C1,Géométrie!2:102,6,FALSE)</f>
        <v xml:space="preserve">• Identifier des droites perpendiculaires. • Tracer des droites perpendiculaires. </v>
      </c>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c r="IR9" s="74"/>
      <c r="IS9" s="74"/>
      <c r="IT9" s="74"/>
      <c r="IU9" s="74"/>
      <c r="IV9" s="74"/>
      <c r="IW9" s="74"/>
      <c r="IX9" s="74"/>
      <c r="IY9" s="74"/>
      <c r="IZ9" s="74"/>
      <c r="JA9" s="74"/>
      <c r="JB9" s="74"/>
      <c r="JC9" s="74"/>
      <c r="JD9" s="74"/>
      <c r="JE9" s="74"/>
      <c r="JF9" s="74"/>
      <c r="JG9" s="74"/>
      <c r="JH9" s="74"/>
      <c r="JI9" s="74"/>
      <c r="JJ9" s="74"/>
      <c r="JK9" s="74"/>
      <c r="JL9" s="74"/>
      <c r="JM9" s="74"/>
      <c r="JN9" s="74"/>
      <c r="JO9" s="74"/>
      <c r="JP9" s="74"/>
      <c r="JQ9" s="74"/>
      <c r="JR9" s="74"/>
      <c r="JS9" s="74"/>
      <c r="JT9" s="74"/>
      <c r="JU9" s="74"/>
      <c r="JV9" s="74"/>
      <c r="JW9" s="74"/>
      <c r="JX9" s="74"/>
      <c r="JY9" s="74"/>
      <c r="JZ9" s="74"/>
      <c r="KA9" s="74"/>
      <c r="KB9" s="74"/>
      <c r="KC9" s="74"/>
      <c r="KD9" s="74"/>
      <c r="KE9" s="74"/>
      <c r="KF9" s="74"/>
      <c r="KG9" s="74"/>
      <c r="KH9" s="74"/>
      <c r="KI9" s="74"/>
      <c r="KJ9" s="74"/>
      <c r="KK9" s="74"/>
      <c r="KL9" s="74"/>
      <c r="KM9" s="74"/>
      <c r="KN9" s="74"/>
      <c r="KO9" s="74"/>
      <c r="KP9" s="74"/>
      <c r="KQ9" s="74"/>
      <c r="KR9" s="74"/>
      <c r="KS9" s="74"/>
      <c r="KT9" s="74"/>
      <c r="KU9" s="74"/>
      <c r="KV9" s="74"/>
      <c r="KW9" s="74"/>
      <c r="KX9" s="74"/>
      <c r="KY9" s="74"/>
      <c r="KZ9" s="74"/>
      <c r="LA9" s="74"/>
      <c r="LB9" s="74"/>
      <c r="LC9" s="74"/>
      <c r="LD9" s="74"/>
      <c r="LE9" s="74"/>
      <c r="LF9" s="74"/>
      <c r="LG9" s="74"/>
      <c r="LH9" s="74"/>
      <c r="LI9" s="74"/>
      <c r="LJ9" s="74"/>
      <c r="LK9" s="74"/>
      <c r="LL9" s="74"/>
      <c r="LM9" s="74"/>
      <c r="LN9" s="74"/>
      <c r="LO9" s="74"/>
      <c r="LP9" s="74"/>
      <c r="LQ9" s="74"/>
      <c r="LR9" s="74"/>
      <c r="LS9" s="74"/>
      <c r="LT9" s="74"/>
      <c r="LU9" s="74"/>
      <c r="LV9" s="74"/>
      <c r="LW9" s="74"/>
      <c r="LX9" s="74"/>
      <c r="LY9" s="74"/>
      <c r="LZ9" s="74"/>
      <c r="MA9" s="74"/>
      <c r="MB9" s="74"/>
      <c r="MC9" s="74"/>
      <c r="MD9" s="74"/>
      <c r="ME9" s="74"/>
      <c r="MF9" s="74"/>
      <c r="MG9" s="74"/>
      <c r="MH9" s="74"/>
      <c r="MI9" s="74"/>
      <c r="MJ9" s="74"/>
      <c r="MK9" s="74"/>
      <c r="ML9" s="74"/>
      <c r="MM9" s="74"/>
      <c r="MN9" s="74"/>
      <c r="MO9" s="74"/>
      <c r="MP9" s="74"/>
      <c r="MQ9" s="74"/>
      <c r="MR9" s="74"/>
      <c r="MS9" s="74"/>
      <c r="MT9" s="74"/>
      <c r="MU9" s="74"/>
      <c r="MV9" s="74"/>
      <c r="MW9" s="74"/>
      <c r="MX9" s="74"/>
      <c r="MY9" s="74"/>
      <c r="MZ9" s="74"/>
      <c r="NA9" s="74"/>
      <c r="NB9" s="74"/>
      <c r="NC9" s="74"/>
      <c r="ND9" s="74"/>
      <c r="NE9" s="74"/>
      <c r="NF9" s="74"/>
      <c r="NG9" s="74"/>
      <c r="NH9" s="74"/>
      <c r="NI9" s="74"/>
      <c r="NJ9" s="74"/>
      <c r="NK9" s="74"/>
      <c r="NL9" s="74"/>
      <c r="NM9" s="74"/>
      <c r="NN9" s="74"/>
      <c r="NO9" s="74"/>
      <c r="NP9" s="74"/>
      <c r="NQ9" s="74"/>
      <c r="NR9" s="74"/>
      <c r="NS9" s="74"/>
      <c r="NT9" s="74"/>
      <c r="NU9" s="74"/>
      <c r="NV9" s="74"/>
      <c r="NW9" s="74"/>
      <c r="NX9" s="74"/>
      <c r="NY9" s="74"/>
      <c r="NZ9" s="74"/>
      <c r="OA9" s="74"/>
      <c r="OB9" s="74"/>
      <c r="OC9" s="74"/>
      <c r="OD9" s="74"/>
      <c r="OE9" s="74"/>
      <c r="OF9" s="74"/>
      <c r="OG9" s="74"/>
      <c r="OH9" s="74"/>
      <c r="OI9" s="74"/>
      <c r="OJ9" s="74"/>
      <c r="OK9" s="74"/>
      <c r="OL9" s="74"/>
      <c r="OM9" s="74"/>
      <c r="ON9" s="74"/>
      <c r="OO9" s="74"/>
      <c r="OP9" s="74"/>
      <c r="OQ9" s="74"/>
      <c r="OR9" s="74"/>
      <c r="OS9" s="74"/>
      <c r="OT9" s="74"/>
      <c r="OU9" s="74"/>
      <c r="OV9" s="74"/>
      <c r="OW9" s="74"/>
      <c r="OX9" s="74"/>
      <c r="OY9" s="74"/>
      <c r="OZ9" s="74"/>
    </row>
    <row r="10" spans="1:416" s="112" customFormat="1" ht="17" thickBot="1">
      <c r="A10" s="225"/>
      <c r="B10" s="240" t="s">
        <v>903</v>
      </c>
      <c r="C10" s="241" t="s">
        <v>904</v>
      </c>
      <c r="D10" s="242" t="s">
        <v>886</v>
      </c>
      <c r="E10" s="241" t="s">
        <v>905</v>
      </c>
      <c r="F10" s="241" t="s">
        <v>906</v>
      </c>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4"/>
      <c r="JW10" s="74"/>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4"/>
      <c r="LP10" s="74"/>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4"/>
      <c r="NI10" s="74"/>
      <c r="NJ10" s="74"/>
      <c r="NK10" s="74"/>
      <c r="NL10" s="74"/>
      <c r="NM10" s="74"/>
      <c r="NN10" s="74"/>
      <c r="NO10" s="74"/>
      <c r="NP10" s="74"/>
      <c r="NQ10" s="74"/>
      <c r="NR10" s="74"/>
      <c r="NS10" s="74"/>
      <c r="NT10" s="74"/>
      <c r="NU10" s="74"/>
      <c r="NV10" s="74"/>
      <c r="NW10" s="74"/>
      <c r="NX10" s="74"/>
      <c r="NY10" s="74"/>
      <c r="NZ10" s="74"/>
      <c r="OA10" s="74"/>
      <c r="OB10" s="74"/>
      <c r="OC10" s="74"/>
      <c r="OD10" s="74"/>
      <c r="OE10" s="74"/>
      <c r="OF10" s="74"/>
      <c r="OG10" s="74"/>
      <c r="OH10" s="74"/>
      <c r="OI10" s="74"/>
      <c r="OJ10" s="74"/>
      <c r="OK10" s="74"/>
      <c r="OL10" s="74"/>
      <c r="OM10" s="74"/>
      <c r="ON10" s="74"/>
      <c r="OO10" s="74"/>
      <c r="OP10" s="74"/>
      <c r="OQ10" s="74"/>
      <c r="OR10" s="74"/>
      <c r="OS10" s="74"/>
      <c r="OT10" s="74"/>
      <c r="OU10" s="74"/>
      <c r="OV10" s="74"/>
      <c r="OW10" s="74"/>
      <c r="OX10" s="74"/>
      <c r="OY10" s="74"/>
      <c r="OZ10" s="74"/>
    </row>
    <row r="11" spans="1:416" ht="201" customHeight="1" thickTop="1" thickBot="1">
      <c r="A11" s="225"/>
      <c r="B11" s="229" t="str">
        <f>VLOOKUP(Page2!C1,Hist!2:102,3,FALSE)</f>
        <v>Problématique :_x000D_Comment la Révolution française évolue-t-elle de 1792 à 1799 ?_x000D__x000D_Objectifs : _x000D_- Comprendre que l'exécution de Louis XVI marque une radicalisation vers la violence_x000D_- Savoir, que pendant la Terreur, la radicalisation a connu une extrême violence._x000D_- Comprendre que ce sont les guerres révolutionnaires qui conduisent à la chute du régime.</v>
      </c>
      <c r="C11" s="229" t="str">
        <f>VLOOKUP(Page2!C1,Géo!2:102,3,FALSE)</f>
        <v>Enjeux :_x000D_- Comprendre comment les progrès techniques ont permis de faire évoluer la cartographie._x000D_- Prendre conscience que les cartes proposent toujours une vision déformée du monde.</v>
      </c>
      <c r="D11" s="236" t="str">
        <f>VLOOKUP(Page2!C1,PICOT!2:102,2,FALSE)</f>
        <v xml:space="preserve">Amadou - Texte à l’imparfait/passé simple </v>
      </c>
      <c r="E11" s="236" t="str">
        <f>VLOOKUP(Page2!C1,Sciences!2:102,2,FALSE)</f>
        <v>Volcans et Séismes : _x000D_Comment certains phénomènes naturels provoquent-ils des catastrophes ?_x000D_Pourquoi les volcans sont-ils dangereux pour les populations ?_x000D_Quels sont risques un tsunami fait-il courir aux populations du littoral ?</v>
      </c>
      <c r="F11" s="229" t="str">
        <f>VLOOKUP(Page2!C1,Anglais!2:102,2,FALSE)</f>
        <v>"U2 What time is it? (1) _x000D_Objectifs de l'unité : Lire et dire les heures justes. Saluer selon les moments de la journée _x000D_Eléments de culture : Le Canada : villes et fuseaux horaires _x000D_Structures langagières : What time is it? It’s... o’clock _x000D_Lexique : Révision des nombres : 1 à 12 o’clock good morning, good afternoon, good evening, goodnight, breakfast, lunch, diner, bedtime _x000D_Phonologie : L’intonation montante et descendante dans les questions _x000D_Grammaire : L’inversion sujet/verbe dans les questions _x000D_"</v>
      </c>
    </row>
    <row r="12" spans="1:416" ht="33" customHeight="1" thickTop="1" thickBot="1">
      <c r="A12" s="225"/>
      <c r="B12" s="234" t="s">
        <v>900</v>
      </c>
      <c r="C12" s="235" t="s">
        <v>901</v>
      </c>
      <c r="D12" s="234"/>
      <c r="E12" s="235"/>
      <c r="F12" s="234"/>
    </row>
    <row r="13" spans="1:416" ht="17" thickTop="1" thickBot="1">
      <c r="A13" s="225" t="s">
        <v>651</v>
      </c>
      <c r="B13" s="231" t="str">
        <f>VLOOKUP(Page2!C1,Compétences1!2:102,5,FALSE)</f>
        <v>Les arbres de l'automne</v>
      </c>
      <c r="C13" s="231" t="str">
        <f>VLOOKUP(Page2!C1,Compétences1!2:102,8,FALSE)</f>
        <v>Ponctuation, Maurice Carême</v>
      </c>
      <c r="D13" s="230"/>
      <c r="E13" s="230"/>
      <c r="F13" s="231"/>
    </row>
    <row r="14" spans="1:416" ht="33" customHeight="1" thickTop="1"/>
  </sheetData>
  <phoneticPr fontId="34" type="noConversion"/>
  <dataValidations count="1">
    <dataValidation type="list" allowBlank="1" showInputMessage="1" showErrorMessage="1" sqref="C1">
      <formula1>NOMS</formula1>
    </dataValidation>
  </dataValidations>
  <pageMargins left="0.59" right="0.39000000000000007" top="0.39000000000000007" bottom="0.39000000000000007" header="0.12000000000000001" footer="0.55000000000000004"/>
  <pageSetup paperSize="9" orientation="landscape" verticalDpi="360"/>
  <headerFooter>
    <oddFooter>&amp;R&amp;"Arial,Italique"&amp;9Trame trouvée sur Tom Pouce à l'école</oddFooter>
  </headerFooter>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Feuil5" enableFormatConditionsCalculation="0"/>
  <dimension ref="A1:BF995"/>
  <sheetViews>
    <sheetView zoomScale="150" zoomScaleNormal="90" zoomScalePageLayoutView="90" workbookViewId="0">
      <pane xSplit="1" ySplit="1" topLeftCell="B26" activePane="bottomRight" state="frozenSplit"/>
      <selection activeCell="B56" sqref="B56"/>
      <selection pane="topRight" activeCell="B56" sqref="B56"/>
      <selection pane="bottomLeft" activeCell="B56" sqref="B56"/>
      <selection pane="bottomRight" activeCell="B41" sqref="B41"/>
    </sheetView>
  </sheetViews>
  <sheetFormatPr baseColWidth="10" defaultColWidth="11.5" defaultRowHeight="13"/>
  <cols>
    <col min="1" max="1" width="4" style="22" customWidth="1"/>
    <col min="2" max="2" width="13.1640625" style="23" customWidth="1"/>
    <col min="3" max="3" width="3.33203125" style="15" customWidth="1"/>
    <col min="4" max="4" width="18.5" style="2" customWidth="1"/>
    <col min="5" max="6" width="21" style="2" customWidth="1"/>
    <col min="7" max="7" width="23.83203125" style="21" customWidth="1"/>
    <col min="8" max="8" width="23.83203125" style="6" customWidth="1"/>
    <col min="9" max="9" width="14.83203125" style="13" customWidth="1"/>
    <col min="10" max="40" width="5.6640625" style="13" customWidth="1"/>
    <col min="41" max="58" width="11.5" style="14"/>
    <col min="59" max="16384" width="11.5" style="15"/>
  </cols>
  <sheetData>
    <row r="1" spans="1:58" s="9" customFormat="1" ht="70" thickTop="1" thickBot="1">
      <c r="A1" s="210"/>
      <c r="B1" s="210"/>
      <c r="C1" s="211">
        <v>3</v>
      </c>
      <c r="D1" s="212" t="s">
        <v>828</v>
      </c>
      <c r="E1" s="212" t="s">
        <v>826</v>
      </c>
      <c r="F1" s="212" t="s">
        <v>829</v>
      </c>
      <c r="G1" s="212" t="s">
        <v>830</v>
      </c>
      <c r="H1" s="212" t="s">
        <v>825</v>
      </c>
      <c r="I1" s="211" t="s">
        <v>896</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8"/>
      <c r="AP1" s="8"/>
      <c r="AQ1" s="8"/>
      <c r="AR1" s="8"/>
      <c r="AS1" s="8"/>
      <c r="AT1" s="8"/>
      <c r="AU1" s="8"/>
      <c r="AV1" s="8"/>
      <c r="AW1" s="8"/>
      <c r="AX1" s="8"/>
      <c r="AY1" s="8"/>
      <c r="AZ1" s="8"/>
      <c r="BA1" s="8"/>
      <c r="BB1" s="8"/>
      <c r="BC1" s="8"/>
      <c r="BD1" s="8"/>
      <c r="BE1" s="8"/>
      <c r="BF1" s="8"/>
    </row>
    <row r="2" spans="1:58" ht="40" thickTop="1">
      <c r="A2" s="174" t="s">
        <v>656</v>
      </c>
      <c r="B2" s="175">
        <v>42247</v>
      </c>
      <c r="C2" s="176" t="s">
        <v>657</v>
      </c>
      <c r="D2" s="12" t="s">
        <v>746</v>
      </c>
      <c r="E2" s="177"/>
      <c r="F2" s="177"/>
      <c r="G2" s="16"/>
      <c r="H2" s="10" t="s">
        <v>710</v>
      </c>
      <c r="I2" s="17"/>
      <c r="J2" s="24"/>
      <c r="K2" s="24"/>
      <c r="L2" s="24"/>
      <c r="M2" s="24"/>
      <c r="N2" s="24"/>
      <c r="O2" s="24"/>
      <c r="P2" s="24"/>
      <c r="Q2" s="24"/>
      <c r="R2" s="24"/>
      <c r="S2" s="24"/>
      <c r="T2" s="24"/>
      <c r="U2" s="24"/>
      <c r="V2" s="24"/>
      <c r="W2" s="24"/>
      <c r="X2" s="24"/>
      <c r="Y2" s="24"/>
    </row>
    <row r="3" spans="1:58" ht="39">
      <c r="A3" s="174" t="s">
        <v>774</v>
      </c>
      <c r="B3" s="175">
        <f>B2+7</f>
        <v>42254</v>
      </c>
      <c r="C3" s="176" t="s">
        <v>658</v>
      </c>
      <c r="D3" s="12" t="s">
        <v>746</v>
      </c>
      <c r="E3" s="177"/>
      <c r="F3" s="177"/>
      <c r="G3" s="16"/>
      <c r="H3" s="10" t="s">
        <v>659</v>
      </c>
      <c r="I3" s="17"/>
      <c r="J3" s="24"/>
      <c r="K3" s="24"/>
      <c r="L3" s="24"/>
      <c r="M3" s="24"/>
      <c r="N3" s="24"/>
      <c r="O3" s="24"/>
      <c r="P3" s="24"/>
      <c r="Q3" s="24"/>
      <c r="R3" s="24"/>
      <c r="S3" s="24"/>
      <c r="T3" s="24"/>
      <c r="U3" s="24"/>
      <c r="V3" s="24"/>
      <c r="W3" s="24"/>
      <c r="X3" s="24"/>
      <c r="Y3" s="24"/>
    </row>
    <row r="4" spans="1:58" ht="39">
      <c r="A4" s="174" t="s">
        <v>735</v>
      </c>
      <c r="B4" s="175">
        <f t="shared" ref="B4:B38" si="0">B3+7</f>
        <v>42261</v>
      </c>
      <c r="C4" s="176" t="s">
        <v>660</v>
      </c>
      <c r="D4" s="12" t="s">
        <v>746</v>
      </c>
      <c r="E4" s="177"/>
      <c r="F4" s="177"/>
      <c r="G4" s="11"/>
      <c r="H4" s="10" t="s">
        <v>676</v>
      </c>
      <c r="I4" s="17"/>
      <c r="J4" s="24"/>
      <c r="K4" s="24"/>
      <c r="L4" s="24"/>
      <c r="M4" s="24"/>
      <c r="N4" s="24"/>
      <c r="O4" s="24"/>
      <c r="P4" s="24"/>
      <c r="Q4" s="24"/>
      <c r="R4" s="24"/>
      <c r="S4" s="24"/>
      <c r="T4" s="24"/>
      <c r="U4" s="24"/>
      <c r="V4" s="24"/>
      <c r="W4" s="24"/>
      <c r="X4" s="24"/>
      <c r="Y4" s="24"/>
    </row>
    <row r="5" spans="1:58" ht="39">
      <c r="A5" s="174" t="s">
        <v>767</v>
      </c>
      <c r="B5" s="175">
        <f t="shared" si="0"/>
        <v>42268</v>
      </c>
      <c r="C5" s="176" t="s">
        <v>660</v>
      </c>
      <c r="D5" s="12" t="s">
        <v>746</v>
      </c>
      <c r="E5" s="177"/>
      <c r="F5" s="177"/>
      <c r="G5" s="11"/>
      <c r="H5" s="10" t="s">
        <v>709</v>
      </c>
      <c r="I5" s="17"/>
      <c r="J5" s="24"/>
      <c r="K5" s="24"/>
      <c r="L5" s="24"/>
      <c r="M5" s="24"/>
      <c r="N5" s="24"/>
      <c r="O5" s="24"/>
      <c r="P5" s="24"/>
      <c r="Q5" s="24"/>
      <c r="R5" s="24"/>
      <c r="S5" s="24"/>
      <c r="T5" s="24"/>
      <c r="U5" s="24"/>
      <c r="V5" s="24"/>
      <c r="W5" s="24"/>
      <c r="X5" s="24"/>
      <c r="Y5" s="24"/>
    </row>
    <row r="6" spans="1:58" ht="43" customHeight="1">
      <c r="A6" s="174" t="s">
        <v>766</v>
      </c>
      <c r="B6" s="175">
        <f t="shared" si="0"/>
        <v>42275</v>
      </c>
      <c r="C6" s="176" t="s">
        <v>658</v>
      </c>
      <c r="D6" s="12" t="s">
        <v>775</v>
      </c>
      <c r="E6" s="177" t="s">
        <v>827</v>
      </c>
      <c r="F6" s="12" t="s">
        <v>831</v>
      </c>
      <c r="G6" s="12" t="s">
        <v>832</v>
      </c>
      <c r="H6" s="10" t="s">
        <v>709</v>
      </c>
      <c r="I6" s="17" t="s">
        <v>897</v>
      </c>
      <c r="J6" s="24"/>
      <c r="K6" s="24"/>
      <c r="L6" s="24"/>
      <c r="M6" s="24"/>
      <c r="N6" s="24"/>
      <c r="O6" s="24"/>
      <c r="P6" s="24"/>
      <c r="Q6" s="24"/>
      <c r="R6" s="24"/>
      <c r="S6" s="24"/>
      <c r="T6" s="24"/>
      <c r="U6" s="24"/>
      <c r="V6" s="24"/>
      <c r="W6" s="24"/>
      <c r="X6" s="24"/>
      <c r="Y6" s="24"/>
    </row>
    <row r="7" spans="1:58" ht="39">
      <c r="A7" s="174" t="s">
        <v>768</v>
      </c>
      <c r="B7" s="175">
        <f t="shared" si="0"/>
        <v>42282</v>
      </c>
      <c r="C7" s="176" t="s">
        <v>658</v>
      </c>
      <c r="D7" s="12" t="s">
        <v>763</v>
      </c>
      <c r="E7" s="177"/>
      <c r="F7" s="177"/>
      <c r="G7" s="11"/>
      <c r="H7" s="10" t="s">
        <v>654</v>
      </c>
      <c r="I7" s="17"/>
      <c r="J7" s="24"/>
      <c r="K7" s="24"/>
      <c r="L7" s="24"/>
      <c r="M7" s="24"/>
      <c r="N7" s="24"/>
      <c r="O7" s="24"/>
      <c r="P7" s="24"/>
      <c r="Q7" s="24"/>
      <c r="R7" s="24"/>
      <c r="S7" s="24"/>
      <c r="T7" s="24"/>
      <c r="U7" s="24"/>
      <c r="V7" s="24"/>
      <c r="W7" s="24"/>
      <c r="X7" s="24"/>
      <c r="Y7" s="24"/>
    </row>
    <row r="8" spans="1:58" ht="39">
      <c r="A8" s="174" t="s">
        <v>769</v>
      </c>
      <c r="B8" s="175">
        <f t="shared" si="0"/>
        <v>42289</v>
      </c>
      <c r="C8" s="176" t="s">
        <v>657</v>
      </c>
      <c r="D8" s="12" t="s">
        <v>650</v>
      </c>
      <c r="E8" s="177"/>
      <c r="F8" s="177"/>
      <c r="G8" s="11"/>
      <c r="H8" s="10" t="s">
        <v>742</v>
      </c>
      <c r="I8" s="17"/>
      <c r="J8" s="24"/>
      <c r="K8" s="24"/>
      <c r="L8" s="24"/>
      <c r="M8" s="24"/>
      <c r="N8" s="24"/>
      <c r="O8" s="24"/>
      <c r="P8" s="24"/>
      <c r="Q8" s="24"/>
      <c r="R8" s="24"/>
      <c r="S8" s="24"/>
      <c r="T8" s="24"/>
      <c r="U8" s="24"/>
      <c r="V8" s="24"/>
      <c r="W8" s="24"/>
      <c r="X8" s="24"/>
      <c r="Y8" s="24"/>
    </row>
    <row r="9" spans="1:58" ht="39">
      <c r="A9" s="174" t="s">
        <v>770</v>
      </c>
      <c r="B9" s="175">
        <f>B8+21</f>
        <v>42310</v>
      </c>
      <c r="C9" s="174" t="s">
        <v>665</v>
      </c>
      <c r="D9" s="12" t="s">
        <v>671</v>
      </c>
      <c r="E9" s="177"/>
      <c r="F9" s="177"/>
      <c r="G9" s="11"/>
      <c r="H9" s="12"/>
      <c r="I9" s="17"/>
      <c r="J9" s="24"/>
      <c r="K9" s="24"/>
      <c r="L9" s="24"/>
      <c r="M9" s="24"/>
      <c r="N9" s="24"/>
      <c r="O9" s="24"/>
      <c r="P9" s="24"/>
      <c r="Q9" s="24"/>
      <c r="R9" s="24"/>
      <c r="S9" s="24"/>
      <c r="T9" s="24"/>
      <c r="U9" s="24"/>
      <c r="V9" s="24"/>
      <c r="W9" s="24"/>
      <c r="X9" s="24"/>
      <c r="Y9" s="24"/>
    </row>
    <row r="10" spans="1:58" ht="39">
      <c r="A10" s="174" t="s">
        <v>771</v>
      </c>
      <c r="B10" s="175">
        <f t="shared" si="0"/>
        <v>42317</v>
      </c>
      <c r="C10" s="174" t="s">
        <v>665</v>
      </c>
      <c r="D10" s="12" t="s">
        <v>652</v>
      </c>
      <c r="E10" s="177"/>
      <c r="F10" s="177"/>
      <c r="G10" s="11"/>
      <c r="H10" s="12" t="s">
        <v>753</v>
      </c>
      <c r="I10" s="17"/>
      <c r="J10" s="24"/>
      <c r="K10" s="24"/>
      <c r="L10" s="24"/>
      <c r="M10" s="24"/>
      <c r="N10" s="24"/>
      <c r="O10" s="24"/>
      <c r="P10" s="24"/>
      <c r="Q10" s="24"/>
      <c r="R10" s="24"/>
      <c r="S10" s="24"/>
      <c r="T10" s="24"/>
      <c r="U10" s="24"/>
      <c r="V10" s="24"/>
      <c r="W10" s="24"/>
      <c r="X10" s="24"/>
      <c r="Y10" s="24"/>
    </row>
    <row r="11" spans="1:58" ht="54" customHeight="1">
      <c r="A11" s="174" t="s">
        <v>772</v>
      </c>
      <c r="B11" s="175">
        <f t="shared" si="0"/>
        <v>42324</v>
      </c>
      <c r="C11" s="174" t="s">
        <v>781</v>
      </c>
      <c r="D11" s="12" t="s">
        <v>650</v>
      </c>
      <c r="E11" s="177"/>
      <c r="F11" s="177"/>
      <c r="G11" s="11"/>
      <c r="H11" s="12" t="s">
        <v>673</v>
      </c>
      <c r="I11" s="17"/>
      <c r="J11" s="24"/>
      <c r="K11" s="24"/>
      <c r="L11" s="24"/>
      <c r="M11" s="24"/>
      <c r="N11" s="24"/>
      <c r="O11" s="24"/>
      <c r="P11" s="24"/>
      <c r="Q11" s="24"/>
      <c r="R11" s="24"/>
      <c r="S11" s="24"/>
      <c r="T11" s="24"/>
      <c r="U11" s="24"/>
      <c r="V11" s="24"/>
      <c r="W11" s="24"/>
      <c r="X11" s="24"/>
      <c r="Y11" s="24"/>
    </row>
    <row r="12" spans="1:58" ht="57" customHeight="1">
      <c r="A12" s="174" t="s">
        <v>773</v>
      </c>
      <c r="B12" s="175">
        <f t="shared" si="0"/>
        <v>42331</v>
      </c>
      <c r="C12" s="174" t="s">
        <v>674</v>
      </c>
      <c r="D12" s="12" t="s">
        <v>747</v>
      </c>
      <c r="E12" s="177"/>
      <c r="F12" s="177"/>
      <c r="G12" s="11"/>
      <c r="H12" s="12" t="s">
        <v>673</v>
      </c>
      <c r="I12" s="17"/>
      <c r="J12" s="24"/>
      <c r="K12" s="24"/>
      <c r="L12" s="24"/>
      <c r="M12" s="24"/>
      <c r="N12" s="24"/>
      <c r="O12" s="24"/>
      <c r="P12" s="24"/>
      <c r="Q12" s="24"/>
      <c r="R12" s="24"/>
      <c r="S12" s="24"/>
      <c r="T12" s="24"/>
      <c r="U12" s="24"/>
      <c r="V12" s="24"/>
      <c r="W12" s="24"/>
      <c r="X12" s="24"/>
      <c r="Y12" s="24"/>
    </row>
    <row r="13" spans="1:58" ht="39">
      <c r="A13" s="174" t="s">
        <v>759</v>
      </c>
      <c r="B13" s="175">
        <f t="shared" si="0"/>
        <v>42338</v>
      </c>
      <c r="C13" s="174" t="s">
        <v>764</v>
      </c>
      <c r="D13" s="12" t="s">
        <v>653</v>
      </c>
      <c r="E13" s="177"/>
      <c r="F13" s="177"/>
      <c r="G13" s="11"/>
      <c r="H13" s="12" t="s">
        <v>732</v>
      </c>
      <c r="I13" s="17"/>
      <c r="J13" s="24"/>
      <c r="K13" s="24"/>
      <c r="L13" s="24"/>
      <c r="M13" s="24"/>
      <c r="N13" s="24"/>
      <c r="O13" s="24"/>
      <c r="P13" s="24"/>
      <c r="Q13" s="24"/>
      <c r="R13" s="24"/>
      <c r="S13" s="24"/>
      <c r="T13" s="24"/>
      <c r="U13" s="24"/>
      <c r="V13" s="24"/>
      <c r="W13" s="24"/>
      <c r="X13" s="24"/>
      <c r="Y13" s="24"/>
    </row>
    <row r="14" spans="1:58" ht="39">
      <c r="A14" s="174" t="s">
        <v>760</v>
      </c>
      <c r="B14" s="175">
        <f t="shared" si="0"/>
        <v>42345</v>
      </c>
      <c r="C14" s="174" t="s">
        <v>681</v>
      </c>
      <c r="D14" s="12" t="s">
        <v>682</v>
      </c>
      <c r="E14" s="177"/>
      <c r="F14" s="177"/>
      <c r="G14" s="11"/>
      <c r="H14" s="12" t="s">
        <v>782</v>
      </c>
      <c r="I14" s="17"/>
      <c r="J14" s="24"/>
      <c r="K14" s="24"/>
      <c r="L14" s="24"/>
      <c r="M14" s="24"/>
      <c r="N14" s="24"/>
      <c r="O14" s="24"/>
      <c r="P14" s="24"/>
      <c r="Q14" s="24"/>
      <c r="R14" s="24"/>
      <c r="S14" s="24"/>
      <c r="T14" s="24"/>
      <c r="U14" s="24"/>
      <c r="V14" s="24"/>
      <c r="W14" s="24"/>
      <c r="X14" s="24"/>
      <c r="Y14" s="24"/>
    </row>
    <row r="15" spans="1:58" ht="39">
      <c r="A15" s="174" t="s">
        <v>761</v>
      </c>
      <c r="B15" s="175">
        <f t="shared" si="0"/>
        <v>42352</v>
      </c>
      <c r="C15" s="174" t="s">
        <v>690</v>
      </c>
      <c r="D15" s="12" t="s">
        <v>682</v>
      </c>
      <c r="E15" s="177"/>
      <c r="F15" s="177"/>
      <c r="G15" s="11"/>
      <c r="H15" s="12"/>
      <c r="I15" s="17"/>
      <c r="J15" s="24"/>
      <c r="K15" s="24"/>
      <c r="L15" s="24"/>
      <c r="M15" s="24"/>
      <c r="N15" s="24"/>
      <c r="O15" s="24"/>
      <c r="P15" s="24"/>
      <c r="Q15" s="24"/>
      <c r="R15" s="24"/>
      <c r="S15" s="24"/>
      <c r="T15" s="24"/>
      <c r="U15" s="24"/>
      <c r="V15" s="24"/>
      <c r="W15" s="24"/>
      <c r="X15" s="24"/>
      <c r="Y15" s="24"/>
    </row>
    <row r="16" spans="1:58" ht="39">
      <c r="A16" s="174" t="s">
        <v>762</v>
      </c>
      <c r="B16" s="175">
        <f>B15+21</f>
        <v>42373</v>
      </c>
      <c r="C16" s="174" t="s">
        <v>672</v>
      </c>
      <c r="D16" s="12" t="s">
        <v>650</v>
      </c>
      <c r="E16" s="177"/>
      <c r="F16" s="177"/>
      <c r="G16" s="178"/>
      <c r="H16" s="10" t="s">
        <v>697</v>
      </c>
      <c r="I16" s="17"/>
      <c r="J16" s="24"/>
      <c r="K16" s="24"/>
      <c r="L16" s="24"/>
      <c r="M16" s="24"/>
      <c r="N16" s="24"/>
      <c r="O16" s="24"/>
      <c r="P16" s="24"/>
      <c r="Q16" s="24"/>
      <c r="R16" s="24"/>
      <c r="S16" s="24"/>
      <c r="T16" s="24"/>
      <c r="U16" s="24"/>
      <c r="V16" s="24"/>
      <c r="W16" s="24"/>
      <c r="X16" s="24"/>
      <c r="Y16" s="24"/>
    </row>
    <row r="17" spans="1:40" ht="39">
      <c r="A17" s="174" t="s">
        <v>733</v>
      </c>
      <c r="B17" s="175">
        <f t="shared" si="0"/>
        <v>42380</v>
      </c>
      <c r="C17" s="174" t="s">
        <v>675</v>
      </c>
      <c r="D17" s="12" t="s">
        <v>682</v>
      </c>
      <c r="E17" s="179"/>
      <c r="F17" s="179"/>
      <c r="G17" s="180"/>
      <c r="H17" s="10" t="s">
        <v>630</v>
      </c>
      <c r="I17" s="17"/>
      <c r="J17" s="24"/>
      <c r="K17" s="24"/>
      <c r="L17" s="24"/>
      <c r="M17" s="24"/>
      <c r="N17" s="24"/>
      <c r="O17" s="24"/>
      <c r="P17" s="24"/>
      <c r="Q17" s="24"/>
      <c r="R17" s="24"/>
      <c r="S17" s="24"/>
      <c r="T17" s="24"/>
      <c r="U17" s="24"/>
      <c r="V17" s="24"/>
      <c r="W17" s="24"/>
      <c r="X17" s="24"/>
      <c r="Y17" s="24"/>
    </row>
    <row r="18" spans="1:40" ht="39">
      <c r="A18" s="174" t="s">
        <v>765</v>
      </c>
      <c r="B18" s="175">
        <f t="shared" si="0"/>
        <v>42387</v>
      </c>
      <c r="C18" s="174" t="s">
        <v>661</v>
      </c>
      <c r="D18" s="12" t="s">
        <v>682</v>
      </c>
      <c r="E18" s="177"/>
      <c r="F18" s="177"/>
      <c r="G18" s="11"/>
      <c r="H18" s="10" t="s">
        <v>698</v>
      </c>
      <c r="I18" s="17"/>
      <c r="J18" s="24"/>
      <c r="K18" s="24"/>
      <c r="L18" s="24"/>
      <c r="M18" s="24"/>
      <c r="N18" s="24"/>
      <c r="O18" s="24"/>
      <c r="P18" s="24"/>
      <c r="Q18" s="24"/>
      <c r="R18" s="24"/>
      <c r="S18" s="24"/>
      <c r="T18" s="24"/>
      <c r="U18" s="24"/>
      <c r="V18" s="24"/>
      <c r="W18" s="24"/>
      <c r="X18" s="24"/>
      <c r="Y18" s="24"/>
    </row>
    <row r="19" spans="1:40" ht="63" customHeight="1">
      <c r="A19" s="174" t="s">
        <v>748</v>
      </c>
      <c r="B19" s="175">
        <f t="shared" si="0"/>
        <v>42394</v>
      </c>
      <c r="C19" s="174" t="s">
        <v>685</v>
      </c>
      <c r="D19" s="12" t="s">
        <v>682</v>
      </c>
      <c r="E19" s="177"/>
      <c r="F19" s="177"/>
      <c r="G19" s="11"/>
      <c r="H19" s="10"/>
      <c r="I19" s="17"/>
      <c r="J19" s="24"/>
      <c r="K19" s="24"/>
      <c r="L19" s="24"/>
      <c r="M19" s="24"/>
      <c r="N19" s="24"/>
      <c r="O19" s="24"/>
      <c r="P19" s="24"/>
      <c r="Q19" s="24"/>
      <c r="R19" s="24"/>
      <c r="S19" s="24"/>
      <c r="T19" s="24"/>
      <c r="U19" s="24"/>
      <c r="V19" s="24"/>
      <c r="W19" s="24"/>
      <c r="X19" s="24"/>
      <c r="Y19" s="24"/>
    </row>
    <row r="20" spans="1:40" ht="39">
      <c r="A20" s="174" t="s">
        <v>736</v>
      </c>
      <c r="B20" s="175">
        <f t="shared" si="0"/>
        <v>42401</v>
      </c>
      <c r="C20" s="174" t="s">
        <v>655</v>
      </c>
      <c r="D20" s="12" t="s">
        <v>682</v>
      </c>
      <c r="E20" s="177"/>
      <c r="F20" s="177"/>
      <c r="G20" s="11"/>
      <c r="H20" s="10"/>
      <c r="I20" s="17"/>
      <c r="J20" s="24"/>
      <c r="K20" s="24"/>
      <c r="L20" s="24"/>
      <c r="M20" s="24"/>
      <c r="N20" s="24"/>
      <c r="O20" s="24"/>
      <c r="P20" s="24"/>
      <c r="Q20" s="24"/>
      <c r="R20" s="24"/>
      <c r="S20" s="24"/>
      <c r="T20" s="24"/>
      <c r="U20" s="24"/>
      <c r="V20" s="24"/>
      <c r="W20" s="24"/>
      <c r="X20" s="24"/>
      <c r="Y20" s="24"/>
    </row>
    <row r="21" spans="1:40" ht="39">
      <c r="A21" s="174" t="s">
        <v>752</v>
      </c>
      <c r="B21" s="175">
        <f t="shared" si="0"/>
        <v>42408</v>
      </c>
      <c r="C21" s="174" t="s">
        <v>692</v>
      </c>
      <c r="D21" s="12" t="s">
        <v>694</v>
      </c>
      <c r="E21" s="177"/>
      <c r="F21" s="177"/>
      <c r="G21" s="11"/>
      <c r="H21" s="10"/>
      <c r="I21" s="17"/>
      <c r="J21" s="24"/>
      <c r="K21" s="24"/>
      <c r="L21" s="24"/>
      <c r="M21" s="24"/>
      <c r="N21" s="24"/>
      <c r="O21" s="24"/>
      <c r="P21" s="24"/>
      <c r="Q21" s="24"/>
      <c r="R21" s="24"/>
      <c r="S21" s="24"/>
      <c r="T21" s="24"/>
      <c r="U21" s="24"/>
      <c r="V21" s="24"/>
      <c r="W21" s="24"/>
      <c r="X21" s="24"/>
      <c r="Y21" s="24"/>
    </row>
    <row r="22" spans="1:40" ht="109" customHeight="1">
      <c r="A22" s="174" t="s">
        <v>743</v>
      </c>
      <c r="B22" s="175">
        <f t="shared" si="0"/>
        <v>42415</v>
      </c>
      <c r="C22" s="174" t="s">
        <v>691</v>
      </c>
      <c r="D22" s="12" t="s">
        <v>693</v>
      </c>
      <c r="E22" s="177"/>
      <c r="F22" s="177"/>
      <c r="G22" s="11"/>
      <c r="H22" s="10"/>
      <c r="I22" s="17"/>
      <c r="J22" s="24"/>
      <c r="K22" s="24"/>
      <c r="L22" s="24"/>
      <c r="M22" s="24"/>
      <c r="N22" s="24"/>
      <c r="O22" s="24"/>
      <c r="P22" s="24"/>
      <c r="Q22" s="24"/>
      <c r="R22" s="24"/>
      <c r="S22" s="24"/>
      <c r="T22" s="24"/>
      <c r="U22" s="24"/>
      <c r="V22" s="24"/>
      <c r="W22" s="24"/>
      <c r="X22" s="24"/>
      <c r="Y22" s="24"/>
    </row>
    <row r="23" spans="1:40" ht="82" customHeight="1">
      <c r="A23" s="174" t="s">
        <v>744</v>
      </c>
      <c r="B23" s="175">
        <f>B22+21</f>
        <v>42436</v>
      </c>
      <c r="C23" s="174" t="s">
        <v>780</v>
      </c>
      <c r="D23" s="12" t="s">
        <v>653</v>
      </c>
      <c r="E23" s="177"/>
      <c r="F23" s="177"/>
      <c r="G23" s="11"/>
      <c r="H23" s="10" t="s">
        <v>628</v>
      </c>
      <c r="I23" s="17"/>
      <c r="J23" s="24"/>
      <c r="K23" s="24"/>
      <c r="L23" s="24"/>
      <c r="M23" s="24"/>
      <c r="N23" s="24"/>
      <c r="O23" s="24"/>
      <c r="P23" s="24"/>
      <c r="Q23" s="24"/>
      <c r="R23" s="24"/>
      <c r="S23" s="24"/>
      <c r="T23" s="24"/>
      <c r="U23" s="24"/>
      <c r="V23" s="24"/>
      <c r="W23" s="24"/>
      <c r="X23" s="24"/>
      <c r="Y23" s="24"/>
    </row>
    <row r="24" spans="1:40" ht="100" customHeight="1">
      <c r="A24" s="174" t="s">
        <v>745</v>
      </c>
      <c r="B24" s="175">
        <f t="shared" si="0"/>
        <v>42443</v>
      </c>
      <c r="C24" s="174" t="s">
        <v>695</v>
      </c>
      <c r="D24" s="12" t="s">
        <v>682</v>
      </c>
      <c r="E24" s="177"/>
      <c r="F24" s="177"/>
      <c r="G24" s="11"/>
      <c r="H24" s="10" t="s">
        <v>628</v>
      </c>
      <c r="I24" s="17"/>
      <c r="J24" s="24"/>
      <c r="K24" s="24"/>
      <c r="L24" s="24"/>
      <c r="M24" s="24"/>
      <c r="N24" s="24"/>
      <c r="O24" s="24"/>
      <c r="P24" s="24"/>
      <c r="Q24" s="24"/>
      <c r="R24" s="24"/>
      <c r="S24" s="24"/>
      <c r="T24" s="24"/>
      <c r="U24" s="24"/>
      <c r="V24" s="24"/>
      <c r="W24" s="24"/>
      <c r="X24" s="24"/>
      <c r="Y24" s="24"/>
    </row>
    <row r="25" spans="1:40" ht="39">
      <c r="A25" s="174" t="s">
        <v>728</v>
      </c>
      <c r="B25" s="175">
        <f t="shared" si="0"/>
        <v>42450</v>
      </c>
      <c r="C25" s="174" t="s">
        <v>696</v>
      </c>
      <c r="D25" s="12" t="s">
        <v>682</v>
      </c>
      <c r="E25" s="181"/>
      <c r="F25" s="181"/>
      <c r="G25" s="11"/>
      <c r="H25" s="10" t="s">
        <v>628</v>
      </c>
      <c r="I25" s="17"/>
      <c r="J25" s="24"/>
      <c r="K25" s="24"/>
      <c r="L25" s="24"/>
      <c r="M25" s="24"/>
      <c r="N25" s="24"/>
      <c r="O25" s="24"/>
      <c r="P25" s="24"/>
      <c r="Q25" s="24"/>
      <c r="R25" s="24"/>
      <c r="S25" s="24"/>
      <c r="T25" s="24"/>
      <c r="U25" s="24"/>
      <c r="V25" s="24"/>
      <c r="W25" s="24"/>
      <c r="X25" s="24"/>
      <c r="Y25" s="24"/>
    </row>
    <row r="26" spans="1:40" s="14" customFormat="1" ht="39">
      <c r="A26" s="174" t="s">
        <v>729</v>
      </c>
      <c r="B26" s="175">
        <f t="shared" si="0"/>
        <v>42457</v>
      </c>
      <c r="C26" s="174" t="s">
        <v>677</v>
      </c>
      <c r="D26" s="12" t="s">
        <v>682</v>
      </c>
      <c r="E26" s="177"/>
      <c r="F26" s="177"/>
      <c r="G26" s="16"/>
      <c r="H26" s="10" t="s">
        <v>628</v>
      </c>
      <c r="I26" s="17"/>
      <c r="J26" s="24"/>
      <c r="K26" s="24"/>
      <c r="L26" s="24"/>
      <c r="M26" s="24"/>
      <c r="N26" s="24"/>
      <c r="O26" s="24"/>
      <c r="P26" s="24"/>
      <c r="Q26" s="24"/>
      <c r="R26" s="24"/>
      <c r="S26" s="24"/>
      <c r="T26" s="24"/>
      <c r="U26" s="24"/>
      <c r="V26" s="24"/>
      <c r="W26" s="24"/>
      <c r="X26" s="24"/>
      <c r="Y26" s="24"/>
      <c r="Z26" s="13"/>
      <c r="AA26" s="13"/>
      <c r="AB26" s="13"/>
      <c r="AC26" s="13"/>
      <c r="AD26" s="13"/>
      <c r="AE26" s="13"/>
      <c r="AF26" s="13"/>
      <c r="AG26" s="13"/>
      <c r="AH26" s="13"/>
      <c r="AI26" s="13"/>
      <c r="AJ26" s="13"/>
      <c r="AK26" s="13"/>
      <c r="AL26" s="13"/>
      <c r="AM26" s="13"/>
      <c r="AN26" s="13"/>
    </row>
    <row r="27" spans="1:40" s="14" customFormat="1" ht="29" customHeight="1">
      <c r="A27" s="174" t="s">
        <v>730</v>
      </c>
      <c r="B27" s="175">
        <f t="shared" si="0"/>
        <v>42464</v>
      </c>
      <c r="C27" s="174" t="s">
        <v>678</v>
      </c>
      <c r="D27" s="12" t="s">
        <v>679</v>
      </c>
      <c r="E27" s="177"/>
      <c r="F27" s="177"/>
      <c r="G27" s="16"/>
      <c r="H27" s="10"/>
      <c r="I27" s="17"/>
      <c r="J27" s="24"/>
      <c r="K27" s="24"/>
      <c r="L27" s="24"/>
      <c r="M27" s="24"/>
      <c r="N27" s="24"/>
      <c r="O27" s="24"/>
      <c r="P27" s="24"/>
      <c r="Q27" s="24"/>
      <c r="R27" s="24"/>
      <c r="S27" s="24"/>
      <c r="T27" s="24"/>
      <c r="U27" s="24"/>
      <c r="V27" s="24"/>
      <c r="W27" s="24"/>
      <c r="X27" s="24"/>
      <c r="Y27" s="24"/>
      <c r="Z27" s="13"/>
      <c r="AA27" s="13"/>
      <c r="AB27" s="13"/>
      <c r="AC27" s="13"/>
      <c r="AD27" s="13"/>
      <c r="AE27" s="13"/>
      <c r="AF27" s="13"/>
      <c r="AG27" s="13"/>
      <c r="AH27" s="13"/>
      <c r="AI27" s="13"/>
      <c r="AJ27" s="13"/>
      <c r="AK27" s="13"/>
      <c r="AL27" s="13"/>
      <c r="AM27" s="13"/>
      <c r="AN27" s="13"/>
    </row>
    <row r="28" spans="1:40" s="14" customFormat="1" ht="39">
      <c r="A28" s="174" t="s">
        <v>731</v>
      </c>
      <c r="B28" s="175">
        <f t="shared" si="0"/>
        <v>42471</v>
      </c>
      <c r="C28" s="174" t="s">
        <v>662</v>
      </c>
      <c r="D28" s="12" t="s">
        <v>682</v>
      </c>
      <c r="E28" s="182"/>
      <c r="F28" s="182"/>
      <c r="G28" s="16"/>
      <c r="H28" s="10"/>
      <c r="I28" s="17"/>
      <c r="J28" s="24"/>
      <c r="K28" s="24"/>
      <c r="L28" s="24"/>
      <c r="M28" s="24"/>
      <c r="N28" s="24"/>
      <c r="O28" s="24"/>
      <c r="P28" s="24"/>
      <c r="Q28" s="24"/>
      <c r="R28" s="24"/>
      <c r="S28" s="24"/>
      <c r="T28" s="24"/>
      <c r="U28" s="24"/>
      <c r="V28" s="24"/>
      <c r="W28" s="24"/>
      <c r="X28" s="24"/>
      <c r="Y28" s="24"/>
      <c r="Z28" s="13"/>
      <c r="AA28" s="13"/>
      <c r="AB28" s="13"/>
      <c r="AC28" s="13"/>
      <c r="AD28" s="13"/>
      <c r="AE28" s="13"/>
      <c r="AF28" s="13"/>
      <c r="AG28" s="13"/>
      <c r="AH28" s="13"/>
      <c r="AI28" s="13"/>
      <c r="AJ28" s="13"/>
      <c r="AK28" s="13"/>
      <c r="AL28" s="13"/>
      <c r="AM28" s="13"/>
      <c r="AN28" s="13"/>
    </row>
    <row r="29" spans="1:40" s="14" customFormat="1" ht="39">
      <c r="A29" s="174" t="s">
        <v>777</v>
      </c>
      <c r="B29" s="175">
        <f>B28+21</f>
        <v>42492</v>
      </c>
      <c r="C29" s="174" t="s">
        <v>663</v>
      </c>
      <c r="D29" s="12" t="s">
        <v>664</v>
      </c>
      <c r="E29" s="182"/>
      <c r="F29" s="182"/>
      <c r="G29" s="11"/>
      <c r="H29" s="10"/>
      <c r="I29" s="17"/>
      <c r="J29" s="24"/>
      <c r="K29" s="24"/>
      <c r="L29" s="24"/>
      <c r="M29" s="24"/>
      <c r="N29" s="24"/>
      <c r="O29" s="24"/>
      <c r="P29" s="24"/>
      <c r="Q29" s="24"/>
      <c r="R29" s="24"/>
      <c r="S29" s="24"/>
      <c r="T29" s="24"/>
      <c r="U29" s="24"/>
      <c r="V29" s="24"/>
      <c r="W29" s="24"/>
      <c r="X29" s="24"/>
      <c r="Y29" s="24"/>
      <c r="Z29" s="13"/>
      <c r="AA29" s="13"/>
      <c r="AB29" s="13"/>
      <c r="AC29" s="13"/>
      <c r="AD29" s="13"/>
      <c r="AE29" s="13"/>
      <c r="AF29" s="13"/>
      <c r="AG29" s="13"/>
      <c r="AH29" s="13"/>
      <c r="AI29" s="13"/>
      <c r="AJ29" s="13"/>
      <c r="AK29" s="13"/>
      <c r="AL29" s="13"/>
      <c r="AM29" s="13"/>
      <c r="AN29" s="13"/>
    </row>
    <row r="30" spans="1:40" s="14" customFormat="1" ht="39">
      <c r="A30" s="174" t="s">
        <v>778</v>
      </c>
      <c r="B30" s="175">
        <f t="shared" si="0"/>
        <v>42499</v>
      </c>
      <c r="C30" s="174" t="s">
        <v>680</v>
      </c>
      <c r="D30" s="12" t="s">
        <v>666</v>
      </c>
      <c r="E30" s="182"/>
      <c r="F30" s="182"/>
      <c r="G30" s="11"/>
      <c r="H30" s="10"/>
      <c r="I30" s="17"/>
      <c r="J30" s="24"/>
      <c r="K30" s="24"/>
      <c r="L30" s="24"/>
      <c r="M30" s="24"/>
      <c r="N30" s="24"/>
      <c r="O30" s="24"/>
      <c r="P30" s="24"/>
      <c r="Q30" s="24"/>
      <c r="R30" s="24"/>
      <c r="S30" s="24"/>
      <c r="T30" s="24"/>
      <c r="U30" s="24"/>
      <c r="V30" s="24"/>
      <c r="W30" s="24"/>
      <c r="X30" s="24"/>
      <c r="Y30" s="24"/>
      <c r="Z30" s="13"/>
      <c r="AA30" s="13"/>
      <c r="AB30" s="13"/>
      <c r="AC30" s="13"/>
      <c r="AD30" s="13"/>
      <c r="AE30" s="13"/>
      <c r="AF30" s="13"/>
      <c r="AG30" s="13"/>
      <c r="AH30" s="13"/>
      <c r="AI30" s="13"/>
      <c r="AJ30" s="13"/>
      <c r="AK30" s="13"/>
      <c r="AL30" s="13"/>
      <c r="AM30" s="13"/>
      <c r="AN30" s="13"/>
    </row>
    <row r="31" spans="1:40" s="14" customFormat="1" ht="39">
      <c r="A31" s="174" t="s">
        <v>779</v>
      </c>
      <c r="B31" s="175">
        <f t="shared" si="0"/>
        <v>42506</v>
      </c>
      <c r="C31" s="174" t="s">
        <v>667</v>
      </c>
      <c r="D31" s="12" t="s">
        <v>694</v>
      </c>
      <c r="E31" s="182"/>
      <c r="F31" s="182"/>
      <c r="G31" s="11"/>
      <c r="H31" s="10"/>
      <c r="I31" s="186"/>
      <c r="J31" s="19"/>
      <c r="K31" s="19"/>
      <c r="L31" s="19"/>
      <c r="M31" s="19"/>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spans="1:40" s="14" customFormat="1" ht="39">
      <c r="A32" s="174" t="s">
        <v>754</v>
      </c>
      <c r="B32" s="175">
        <f t="shared" si="0"/>
        <v>42513</v>
      </c>
      <c r="C32" s="174" t="s">
        <v>668</v>
      </c>
      <c r="D32" s="12" t="s">
        <v>652</v>
      </c>
      <c r="E32" s="182"/>
      <c r="F32" s="182"/>
      <c r="G32" s="11"/>
      <c r="H32" s="10"/>
      <c r="I32" s="186"/>
      <c r="J32" s="19"/>
      <c r="K32" s="19"/>
      <c r="L32" s="19"/>
      <c r="M32" s="19"/>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spans="1:58" s="14" customFormat="1" ht="39">
      <c r="A33" s="174" t="s">
        <v>755</v>
      </c>
      <c r="B33" s="175">
        <f t="shared" si="0"/>
        <v>42520</v>
      </c>
      <c r="C33" s="174" t="s">
        <v>669</v>
      </c>
      <c r="D33" s="12" t="s">
        <v>653</v>
      </c>
      <c r="E33" s="182"/>
      <c r="F33" s="182"/>
      <c r="G33" s="11"/>
      <c r="H33" s="10"/>
      <c r="I33" s="186"/>
      <c r="J33" s="19"/>
      <c r="K33" s="19"/>
      <c r="L33" s="19"/>
      <c r="M33" s="19"/>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spans="1:58" ht="39">
      <c r="A34" s="174" t="s">
        <v>756</v>
      </c>
      <c r="B34" s="175">
        <f t="shared" si="0"/>
        <v>42527</v>
      </c>
      <c r="C34" s="174" t="s">
        <v>670</v>
      </c>
      <c r="D34" s="12" t="s">
        <v>683</v>
      </c>
      <c r="E34" s="182"/>
      <c r="F34" s="182"/>
      <c r="G34" s="10"/>
      <c r="H34" s="10"/>
      <c r="I34" s="186"/>
      <c r="J34" s="19"/>
      <c r="K34" s="19"/>
      <c r="L34" s="19"/>
      <c r="M34" s="19"/>
    </row>
    <row r="35" spans="1:58" ht="39">
      <c r="A35" s="174" t="s">
        <v>757</v>
      </c>
      <c r="B35" s="175">
        <f t="shared" si="0"/>
        <v>42534</v>
      </c>
      <c r="C35" s="174" t="s">
        <v>684</v>
      </c>
      <c r="D35" s="12" t="s">
        <v>686</v>
      </c>
      <c r="E35" s="177"/>
      <c r="F35" s="177"/>
      <c r="G35" s="10"/>
      <c r="H35" s="10"/>
      <c r="I35" s="186"/>
      <c r="J35" s="19"/>
      <c r="K35" s="19"/>
      <c r="L35" s="19"/>
      <c r="M35" s="19"/>
    </row>
    <row r="36" spans="1:58" ht="39">
      <c r="A36" s="174" t="s">
        <v>758</v>
      </c>
      <c r="B36" s="175">
        <f t="shared" si="0"/>
        <v>42541</v>
      </c>
      <c r="C36" s="174" t="s">
        <v>687</v>
      </c>
      <c r="D36" s="12" t="s">
        <v>688</v>
      </c>
      <c r="E36" s="182"/>
      <c r="F36" s="182"/>
      <c r="G36" s="10"/>
      <c r="H36" s="10"/>
      <c r="I36" s="186"/>
      <c r="J36" s="19"/>
      <c r="K36" s="19"/>
      <c r="L36" s="19"/>
      <c r="M36" s="19"/>
    </row>
    <row r="37" spans="1:58" s="25" customFormat="1" ht="39">
      <c r="A37" s="183" t="s">
        <v>776</v>
      </c>
      <c r="B37" s="184">
        <f t="shared" si="0"/>
        <v>42548</v>
      </c>
      <c r="C37" s="183" t="s">
        <v>689</v>
      </c>
      <c r="D37" s="17" t="s">
        <v>682</v>
      </c>
      <c r="E37" s="185"/>
      <c r="F37" s="185"/>
      <c r="G37" s="186"/>
      <c r="H37" s="18"/>
      <c r="I37" s="186"/>
      <c r="J37" s="19"/>
      <c r="K37" s="19"/>
      <c r="L37" s="19"/>
      <c r="M37" s="19"/>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4"/>
      <c r="AP37" s="14"/>
      <c r="AQ37" s="14"/>
      <c r="AR37" s="14"/>
      <c r="AS37" s="14"/>
      <c r="AT37" s="14"/>
      <c r="AU37" s="14"/>
      <c r="AV37" s="14"/>
      <c r="AW37" s="14"/>
      <c r="AX37" s="14"/>
      <c r="AY37" s="14"/>
      <c r="AZ37" s="14"/>
      <c r="BA37" s="14"/>
      <c r="BB37" s="14"/>
      <c r="BC37" s="14"/>
      <c r="BD37" s="14"/>
      <c r="BE37" s="14"/>
      <c r="BF37" s="14"/>
    </row>
    <row r="38" spans="1:58" customFormat="1">
      <c r="A38" s="237" t="s">
        <v>1</v>
      </c>
      <c r="B38" s="184">
        <f t="shared" si="0"/>
        <v>42555</v>
      </c>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row>
    <row r="39" spans="1:58" customFormat="1" ht="12">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row>
    <row r="40" spans="1:58" customFormat="1" ht="12">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row>
    <row r="41" spans="1:58" customFormat="1" ht="12">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row>
    <row r="42" spans="1:58" customFormat="1" ht="12">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row>
    <row r="43" spans="1:58" customFormat="1" ht="12">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row>
    <row r="44" spans="1:58" customFormat="1" ht="12">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row>
    <row r="45" spans="1:58" customFormat="1" ht="12">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row>
    <row r="46" spans="1:58" customFormat="1" ht="12">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row>
    <row r="47" spans="1:58" customFormat="1" ht="12">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row>
    <row r="48" spans="1:58" customFormat="1" ht="12">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row>
    <row r="49" spans="9:39" customFormat="1" ht="12">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row>
    <row r="50" spans="9:39" customFormat="1" ht="12">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row>
    <row r="51" spans="9:39" customFormat="1" ht="12">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row>
    <row r="52" spans="9:39" customFormat="1" ht="12">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row>
    <row r="53" spans="9:39" customFormat="1" ht="12">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row>
    <row r="54" spans="9:39" customFormat="1" ht="12">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row>
    <row r="55" spans="9:39" customFormat="1" ht="12">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row>
    <row r="56" spans="9:39" customFormat="1" ht="12">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row>
    <row r="57" spans="9:39" customFormat="1" ht="12">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row>
    <row r="58" spans="9:39" customFormat="1" ht="12">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row>
    <row r="59" spans="9:39" customFormat="1" ht="12">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row>
    <row r="60" spans="9:39" customFormat="1" ht="12">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row>
    <row r="61" spans="9:39" customFormat="1" ht="12">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row>
    <row r="62" spans="9:39" customFormat="1" ht="12">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row>
    <row r="63" spans="9:39" customFormat="1" ht="12">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row>
    <row r="64" spans="9:39" customFormat="1" ht="12">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row>
    <row r="65" spans="9:39" customFormat="1" ht="12">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row>
    <row r="66" spans="9:39" customFormat="1" ht="12">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row>
    <row r="67" spans="9:39" customFormat="1" ht="12">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row>
    <row r="68" spans="9:39" customFormat="1" ht="12">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row>
    <row r="69" spans="9:39" customFormat="1" ht="12">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row>
    <row r="70" spans="9:39" customFormat="1" ht="12">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row>
    <row r="71" spans="9:39" customFormat="1" ht="12">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row>
    <row r="72" spans="9:39" customFormat="1" ht="12">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row>
    <row r="73" spans="9:39" customFormat="1" ht="12">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row>
    <row r="74" spans="9:39" customFormat="1" ht="12">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213"/>
      <c r="AL74" s="213"/>
      <c r="AM74" s="213"/>
    </row>
    <row r="75" spans="9:39" customFormat="1" ht="12">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row>
    <row r="76" spans="9:39" customFormat="1" ht="12">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row>
    <row r="77" spans="9:39" customFormat="1" ht="12">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row>
    <row r="78" spans="9:39" customFormat="1" ht="12">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3"/>
      <c r="AL78" s="213"/>
      <c r="AM78" s="213"/>
    </row>
    <row r="79" spans="9:39" customFormat="1" ht="12">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row>
    <row r="80" spans="9:39" customFormat="1" ht="12">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row>
    <row r="81" spans="9:39" customFormat="1" ht="12">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row>
    <row r="82" spans="9:39" customFormat="1" ht="12">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row>
    <row r="83" spans="9:39" customFormat="1" ht="12">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row>
    <row r="84" spans="9:39" customFormat="1" ht="12">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13"/>
      <c r="AM84" s="213"/>
    </row>
    <row r="85" spans="9:39" customFormat="1" ht="12">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213"/>
    </row>
    <row r="86" spans="9:39" customFormat="1" ht="12">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row>
    <row r="87" spans="9:39" customFormat="1" ht="12">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213"/>
    </row>
    <row r="88" spans="9:39" customFormat="1" ht="12">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13"/>
      <c r="AJ88" s="213"/>
      <c r="AK88" s="213"/>
      <c r="AL88" s="213"/>
      <c r="AM88" s="213"/>
    </row>
    <row r="89" spans="9:39" customFormat="1" ht="12">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row>
    <row r="90" spans="9:39" customFormat="1" ht="12">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row>
    <row r="91" spans="9:39" customFormat="1" ht="12">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row>
    <row r="92" spans="9:39" customFormat="1" ht="12">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row>
    <row r="93" spans="9:39" customFormat="1" ht="12">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row>
    <row r="94" spans="9:39" customFormat="1" ht="12">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row>
    <row r="95" spans="9:39" customFormat="1" ht="12">
      <c r="I95" s="213"/>
      <c r="J95" s="213"/>
      <c r="K95" s="213"/>
      <c r="L95" s="213"/>
      <c r="M95" s="213"/>
      <c r="N95" s="213"/>
      <c r="O95" s="213"/>
      <c r="P95" s="213"/>
      <c r="Q95" s="213"/>
      <c r="R95" s="213"/>
      <c r="S95" s="213"/>
      <c r="T95" s="213"/>
      <c r="U95" s="213"/>
      <c r="V95" s="213"/>
      <c r="W95" s="213"/>
      <c r="X95" s="213"/>
      <c r="Y95" s="213"/>
      <c r="Z95" s="213"/>
      <c r="AA95" s="213"/>
      <c r="AB95" s="213"/>
      <c r="AC95" s="213"/>
      <c r="AD95" s="213"/>
      <c r="AE95" s="213"/>
      <c r="AF95" s="213"/>
      <c r="AG95" s="213"/>
      <c r="AH95" s="213"/>
      <c r="AI95" s="213"/>
      <c r="AJ95" s="213"/>
      <c r="AK95" s="213"/>
      <c r="AL95" s="213"/>
      <c r="AM95" s="213"/>
    </row>
    <row r="96" spans="9:39" customFormat="1" ht="12">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row>
    <row r="97" spans="9:39" customFormat="1" ht="12">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row>
    <row r="98" spans="9:39" customFormat="1" ht="12">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row>
    <row r="99" spans="9:39" customFormat="1" ht="12">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row>
    <row r="100" spans="9:39" customFormat="1" ht="12">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row>
    <row r="101" spans="9:39" customFormat="1" ht="12">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row>
    <row r="102" spans="9:39" customFormat="1" ht="12">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row>
    <row r="103" spans="9:39" customFormat="1" ht="12">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row>
    <row r="104" spans="9:39" customFormat="1" ht="12">
      <c r="I104" s="213"/>
      <c r="J104" s="213"/>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row>
    <row r="105" spans="9:39" customFormat="1" ht="12">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row>
    <row r="106" spans="9:39" customFormat="1" ht="12">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row>
    <row r="107" spans="9:39" customFormat="1" ht="12">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row>
    <row r="108" spans="9:39" customFormat="1" ht="12">
      <c r="I108" s="213"/>
      <c r="J108" s="213"/>
      <c r="K108" s="213"/>
      <c r="L108" s="213"/>
      <c r="M108" s="213"/>
      <c r="N108" s="213"/>
      <c r="O108" s="213"/>
      <c r="P108" s="213"/>
      <c r="Q108" s="213"/>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row>
    <row r="109" spans="9:39" customFormat="1" ht="12">
      <c r="I109" s="213"/>
      <c r="J109" s="213"/>
      <c r="K109" s="213"/>
      <c r="L109" s="213"/>
      <c r="M109" s="213"/>
      <c r="N109" s="213"/>
      <c r="O109" s="213"/>
      <c r="P109" s="213"/>
      <c r="Q109" s="213"/>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row>
    <row r="110" spans="9:39" customFormat="1" ht="12">
      <c r="I110" s="213"/>
      <c r="J110" s="213"/>
      <c r="K110" s="213"/>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row>
    <row r="111" spans="9:39" customFormat="1" ht="12">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row>
    <row r="112" spans="9:39" customFormat="1" ht="12">
      <c r="I112" s="213"/>
      <c r="J112" s="213"/>
      <c r="K112" s="213"/>
      <c r="L112" s="213"/>
      <c r="M112" s="213"/>
      <c r="N112" s="213"/>
      <c r="O112" s="213"/>
      <c r="P112" s="213"/>
      <c r="Q112" s="213"/>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row>
    <row r="113" spans="9:39" customFormat="1" ht="12">
      <c r="I113" s="213"/>
      <c r="J113" s="213"/>
      <c r="K113" s="213"/>
      <c r="L113" s="213"/>
      <c r="M113" s="213"/>
      <c r="N113" s="213"/>
      <c r="O113" s="213"/>
      <c r="P113" s="213"/>
      <c r="Q113" s="213"/>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row>
    <row r="114" spans="9:39" customFormat="1" ht="12">
      <c r="I114" s="213"/>
      <c r="J114" s="213"/>
      <c r="K114" s="213"/>
      <c r="L114" s="213"/>
      <c r="M114" s="213"/>
      <c r="N114" s="213"/>
      <c r="O114" s="213"/>
      <c r="P114" s="213"/>
      <c r="Q114" s="213"/>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row>
    <row r="115" spans="9:39" customFormat="1" ht="12">
      <c r="I115" s="213"/>
      <c r="J115" s="213"/>
      <c r="K115" s="213"/>
      <c r="L115" s="213"/>
      <c r="M115" s="213"/>
      <c r="N115" s="213"/>
      <c r="O115" s="213"/>
      <c r="P115" s="213"/>
      <c r="Q115" s="213"/>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row>
    <row r="116" spans="9:39" customFormat="1" ht="12">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row>
    <row r="117" spans="9:39" customFormat="1" ht="12">
      <c r="I117" s="213"/>
      <c r="J117" s="213"/>
      <c r="K117" s="213"/>
      <c r="L117" s="213"/>
      <c r="M117" s="213"/>
      <c r="N117" s="213"/>
      <c r="O117" s="213"/>
      <c r="P117" s="213"/>
      <c r="Q117" s="213"/>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row>
    <row r="118" spans="9:39" customFormat="1" ht="12">
      <c r="I118" s="213"/>
      <c r="J118" s="213"/>
      <c r="K118" s="213"/>
      <c r="L118" s="213"/>
      <c r="M118" s="213"/>
      <c r="N118" s="213"/>
      <c r="O118" s="213"/>
      <c r="P118" s="213"/>
      <c r="Q118" s="213"/>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row>
    <row r="119" spans="9:39" customFormat="1" ht="12">
      <c r="I119" s="213"/>
      <c r="J119" s="213"/>
      <c r="K119" s="213"/>
      <c r="L119" s="213"/>
      <c r="M119" s="213"/>
      <c r="N119" s="213"/>
      <c r="O119" s="213"/>
      <c r="P119" s="213"/>
      <c r="Q119" s="213"/>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row>
    <row r="120" spans="9:39" customFormat="1" ht="12">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row>
    <row r="121" spans="9:39" customFormat="1" ht="12">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row>
    <row r="122" spans="9:39" customFormat="1" ht="12">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row>
    <row r="123" spans="9:39" customFormat="1" ht="12">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row>
    <row r="124" spans="9:39" customFormat="1" ht="12">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row>
    <row r="125" spans="9:39" customFormat="1" ht="12">
      <c r="I125" s="213"/>
      <c r="J125" s="213"/>
      <c r="K125" s="213"/>
      <c r="L125" s="213"/>
      <c r="M125" s="213"/>
      <c r="N125" s="213"/>
      <c r="O125" s="213"/>
      <c r="P125" s="213"/>
      <c r="Q125" s="213"/>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row>
    <row r="126" spans="9:39" customFormat="1" ht="12">
      <c r="I126" s="213"/>
      <c r="J126" s="213"/>
      <c r="K126" s="213"/>
      <c r="L126" s="213"/>
      <c r="M126" s="213"/>
      <c r="N126" s="213"/>
      <c r="O126" s="213"/>
      <c r="P126" s="213"/>
      <c r="Q126" s="213"/>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row>
    <row r="127" spans="9:39" customFormat="1" ht="12">
      <c r="I127" s="213"/>
      <c r="J127" s="213"/>
      <c r="K127" s="213"/>
      <c r="L127" s="213"/>
      <c r="M127" s="213"/>
      <c r="N127" s="213"/>
      <c r="O127" s="213"/>
      <c r="P127" s="213"/>
      <c r="Q127" s="213"/>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row>
    <row r="128" spans="9:39" customFormat="1" ht="12">
      <c r="I128" s="213"/>
      <c r="J128" s="213"/>
      <c r="K128" s="213"/>
      <c r="L128" s="213"/>
      <c r="M128" s="213"/>
      <c r="N128" s="213"/>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row>
    <row r="129" spans="9:39" customFormat="1" ht="12">
      <c r="I129" s="213"/>
      <c r="J129" s="213"/>
      <c r="K129" s="213"/>
      <c r="L129" s="213"/>
      <c r="M129" s="213"/>
      <c r="N129" s="213"/>
      <c r="O129" s="213"/>
      <c r="P129" s="213"/>
      <c r="Q129" s="213"/>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row>
    <row r="130" spans="9:39" customFormat="1" ht="12">
      <c r="I130" s="213"/>
      <c r="J130" s="213"/>
      <c r="K130" s="213"/>
      <c r="L130" s="213"/>
      <c r="M130" s="213"/>
      <c r="N130" s="21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row>
    <row r="131" spans="9:39" customFormat="1" ht="12">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row>
    <row r="132" spans="9:39" customFormat="1" ht="12">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row>
    <row r="133" spans="9:39" customFormat="1" ht="12">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row>
    <row r="134" spans="9:39" customFormat="1" ht="12">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row>
    <row r="135" spans="9:39" customFormat="1" ht="12">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row>
    <row r="136" spans="9:39" customFormat="1" ht="12">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row>
    <row r="137" spans="9:39" customFormat="1" ht="12">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row>
    <row r="138" spans="9:39" customFormat="1" ht="12">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row>
    <row r="139" spans="9:39" customFormat="1" ht="12">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row>
    <row r="140" spans="9:39" customFormat="1" ht="12">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row>
    <row r="141" spans="9:39" customFormat="1" ht="12">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row>
    <row r="142" spans="9:39" customFormat="1" ht="12">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row>
    <row r="143" spans="9:39" customFormat="1" ht="12">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row>
    <row r="144" spans="9:39" customFormat="1" ht="12">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row>
    <row r="145" spans="9:39" customFormat="1" ht="12">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row>
    <row r="146" spans="9:39" customFormat="1" ht="12"/>
    <row r="147" spans="9:39" customFormat="1" ht="12"/>
    <row r="148" spans="9:39" customFormat="1" ht="12"/>
    <row r="149" spans="9:39" customFormat="1" ht="12"/>
    <row r="150" spans="9:39" customFormat="1" ht="12"/>
    <row r="151" spans="9:39" customFormat="1" ht="12"/>
    <row r="152" spans="9:39" customFormat="1" ht="12"/>
    <row r="153" spans="9:39" customFormat="1" ht="12"/>
    <row r="154" spans="9:39" customFormat="1" ht="12"/>
    <row r="155" spans="9:39" customFormat="1" ht="12"/>
    <row r="156" spans="9:39" customFormat="1" ht="12"/>
    <row r="157" spans="9:39" customFormat="1" ht="12"/>
    <row r="158" spans="9:39" customFormat="1" ht="12"/>
    <row r="159" spans="9:39" customFormat="1" ht="12"/>
    <row r="160" spans="9:39" customFormat="1" ht="12"/>
    <row r="161" customFormat="1" ht="12"/>
    <row r="162" customFormat="1" ht="12"/>
    <row r="163" customFormat="1" ht="12"/>
    <row r="164" customFormat="1" ht="12"/>
    <row r="165" customFormat="1" ht="12"/>
    <row r="166" customFormat="1" ht="12"/>
    <row r="167" customFormat="1" ht="12"/>
    <row r="168" customFormat="1" ht="12"/>
    <row r="169" customFormat="1" ht="12"/>
    <row r="170" customFormat="1" ht="12"/>
    <row r="171" customFormat="1" ht="12"/>
    <row r="172" customFormat="1" ht="12"/>
    <row r="173" customFormat="1" ht="12"/>
    <row r="174" customFormat="1" ht="12"/>
    <row r="175" customFormat="1" ht="12"/>
    <row r="176" customFormat="1" ht="12"/>
    <row r="177" customFormat="1" ht="12"/>
    <row r="178" customFormat="1" ht="12"/>
    <row r="179" customFormat="1" ht="12"/>
    <row r="180" customFormat="1" ht="12"/>
    <row r="181" customFormat="1" ht="12"/>
    <row r="182" customFormat="1" ht="12"/>
    <row r="183" customFormat="1" ht="12"/>
    <row r="184" customFormat="1" ht="12"/>
    <row r="185" customFormat="1" ht="12"/>
    <row r="186" customFormat="1" ht="12"/>
    <row r="187" customFormat="1" ht="12"/>
    <row r="188" customFormat="1" ht="12"/>
    <row r="189" customFormat="1" ht="12"/>
    <row r="190" customFormat="1" ht="12"/>
    <row r="191" customFormat="1" ht="12"/>
    <row r="192" customFormat="1" ht="12"/>
    <row r="193" customFormat="1" ht="12"/>
    <row r="194" customFormat="1" ht="12"/>
    <row r="195" customFormat="1" ht="12"/>
    <row r="196" customFormat="1" ht="12"/>
    <row r="197" customFormat="1" ht="12"/>
    <row r="198" customFormat="1" ht="12"/>
    <row r="199" customFormat="1" ht="12"/>
    <row r="200" customFormat="1" ht="12"/>
    <row r="201" customFormat="1" ht="12"/>
    <row r="202" customFormat="1" ht="12"/>
    <row r="203" customFormat="1" ht="12"/>
    <row r="204" customFormat="1" ht="12"/>
    <row r="205" customFormat="1" ht="12"/>
    <row r="206" customFormat="1" ht="12"/>
    <row r="207" customFormat="1" ht="12"/>
    <row r="208" customFormat="1" ht="12"/>
    <row r="209" customFormat="1" ht="12"/>
    <row r="210" customFormat="1" ht="12"/>
    <row r="211" customFormat="1" ht="12"/>
    <row r="212" customFormat="1" ht="12"/>
    <row r="213" customFormat="1" ht="12"/>
    <row r="214" customFormat="1" ht="12"/>
    <row r="215" customFormat="1" ht="12"/>
    <row r="216" customFormat="1" ht="12"/>
    <row r="217" customFormat="1" ht="12"/>
    <row r="218" customFormat="1" ht="12"/>
    <row r="219" customFormat="1" ht="12"/>
    <row r="220" customFormat="1" ht="12"/>
    <row r="221" customFormat="1" ht="12"/>
    <row r="222" customFormat="1" ht="12"/>
    <row r="223" customFormat="1" ht="12"/>
    <row r="224" customFormat="1" ht="12"/>
    <row r="225" customFormat="1" ht="12"/>
    <row r="226" customFormat="1" ht="12"/>
    <row r="227" customFormat="1" ht="12"/>
    <row r="228" customFormat="1" ht="12"/>
    <row r="229" customFormat="1" ht="12"/>
    <row r="230" customFormat="1" ht="12"/>
    <row r="231" customFormat="1" ht="12"/>
    <row r="232" customFormat="1" ht="12"/>
    <row r="233" customFormat="1" ht="12"/>
    <row r="234" customFormat="1" ht="12"/>
    <row r="235" customFormat="1" ht="12"/>
    <row r="236" customFormat="1" ht="12"/>
    <row r="237" customFormat="1" ht="12"/>
    <row r="238" customFormat="1" ht="12"/>
    <row r="239" customFormat="1" ht="12"/>
    <row r="240" customFormat="1" ht="12"/>
    <row r="241" customFormat="1" ht="12"/>
    <row r="242" customFormat="1" ht="12"/>
    <row r="243" customFormat="1" ht="12"/>
    <row r="244" customFormat="1" ht="12"/>
    <row r="245" customFormat="1" ht="12"/>
    <row r="246" customFormat="1" ht="12"/>
    <row r="247" customFormat="1" ht="12"/>
    <row r="248" customFormat="1" ht="12"/>
    <row r="249" customFormat="1" ht="12"/>
    <row r="250" customFormat="1" ht="12"/>
    <row r="251" customFormat="1" ht="12"/>
    <row r="252" customFormat="1" ht="12"/>
    <row r="253" customFormat="1" ht="12"/>
    <row r="254" customFormat="1" ht="12"/>
    <row r="255" customFormat="1" ht="12"/>
    <row r="256" customFormat="1" ht="12"/>
    <row r="257" customFormat="1" ht="12"/>
    <row r="258" customFormat="1" ht="12"/>
    <row r="259" customFormat="1" ht="12"/>
    <row r="260" customFormat="1" ht="12"/>
    <row r="261" customFormat="1" ht="12"/>
    <row r="262" customFormat="1" ht="12"/>
    <row r="263" customFormat="1" ht="12"/>
    <row r="264" customFormat="1" ht="12"/>
    <row r="265" customFormat="1" ht="12"/>
    <row r="266" customFormat="1" ht="12"/>
    <row r="267" customFormat="1" ht="12"/>
    <row r="268" customFormat="1" ht="12"/>
    <row r="269" customFormat="1" ht="12"/>
    <row r="270" customFormat="1" ht="12"/>
    <row r="271" customFormat="1" ht="12"/>
    <row r="272" customFormat="1" ht="12"/>
    <row r="273" customFormat="1" ht="12"/>
    <row r="274" customFormat="1" ht="12"/>
    <row r="275" customFormat="1" ht="12"/>
    <row r="276" customFormat="1" ht="12"/>
    <row r="277" customFormat="1" ht="12"/>
    <row r="278" customFormat="1" ht="12"/>
    <row r="279" customFormat="1" ht="12"/>
    <row r="280" customFormat="1" ht="12"/>
    <row r="281" customFormat="1" ht="12"/>
    <row r="282" customFormat="1" ht="12"/>
    <row r="283" customFormat="1" ht="12"/>
    <row r="284" customFormat="1" ht="12"/>
    <row r="285" customFormat="1" ht="12"/>
    <row r="286" customFormat="1" ht="12"/>
    <row r="287" customFormat="1" ht="12"/>
    <row r="288" customFormat="1" ht="12"/>
    <row r="289" customFormat="1" ht="12"/>
    <row r="290" customFormat="1" ht="12"/>
    <row r="291" customFormat="1" ht="12"/>
    <row r="292" customFormat="1" ht="12"/>
    <row r="293" customFormat="1" ht="12"/>
    <row r="294" customFormat="1" ht="12"/>
    <row r="295" customFormat="1" ht="12"/>
    <row r="296" customFormat="1" ht="12"/>
    <row r="297" customFormat="1" ht="12"/>
    <row r="298" customFormat="1" ht="12"/>
    <row r="299" customFormat="1" ht="12"/>
    <row r="300" customFormat="1" ht="12"/>
    <row r="301" customFormat="1" ht="12"/>
    <row r="302" customFormat="1" ht="12"/>
    <row r="303" customFormat="1" ht="12"/>
    <row r="304" customFormat="1" ht="12"/>
    <row r="305" customFormat="1" ht="12"/>
    <row r="306" customFormat="1" ht="12"/>
    <row r="307" customFormat="1" ht="12"/>
    <row r="308" customFormat="1" ht="12"/>
    <row r="309" customFormat="1" ht="12"/>
    <row r="310" customFormat="1" ht="12"/>
    <row r="311" customFormat="1" ht="12"/>
    <row r="312" customFormat="1" ht="12"/>
    <row r="313" customFormat="1" ht="12"/>
    <row r="314" customFormat="1" ht="12"/>
    <row r="315" customFormat="1" ht="12"/>
    <row r="316" customFormat="1" ht="12"/>
    <row r="317" customFormat="1" ht="12"/>
    <row r="318" customFormat="1" ht="12"/>
    <row r="319" customFormat="1" ht="12"/>
    <row r="320" customFormat="1" ht="12"/>
    <row r="321" customFormat="1" ht="12"/>
    <row r="322" customFormat="1" ht="12"/>
    <row r="323" customFormat="1" ht="12"/>
    <row r="324" customFormat="1" ht="12"/>
    <row r="325" customFormat="1" ht="12"/>
    <row r="326" customFormat="1" ht="12"/>
    <row r="327" customFormat="1" ht="12"/>
    <row r="328" customFormat="1" ht="12"/>
    <row r="329" customFormat="1" ht="12"/>
    <row r="330" customFormat="1" ht="12"/>
    <row r="331" customFormat="1" ht="12"/>
    <row r="332" customFormat="1" ht="12"/>
    <row r="333" customFormat="1" ht="12"/>
    <row r="334" customFormat="1" ht="12"/>
    <row r="335" customFormat="1" ht="12"/>
    <row r="336" customFormat="1" ht="12"/>
    <row r="337" customFormat="1" ht="12"/>
    <row r="338" customFormat="1" ht="12"/>
    <row r="339" customFormat="1" ht="12"/>
    <row r="340" customFormat="1" ht="12"/>
    <row r="341" customFormat="1" ht="12"/>
    <row r="342" customFormat="1" ht="12"/>
    <row r="343" customFormat="1" ht="12"/>
    <row r="344" customFormat="1" ht="12"/>
    <row r="345" customFormat="1" ht="12"/>
    <row r="346" customFormat="1" ht="12"/>
    <row r="347" customFormat="1" ht="12"/>
    <row r="348" customFormat="1" ht="12"/>
    <row r="349" customFormat="1" ht="12"/>
    <row r="350" customFormat="1" ht="12"/>
    <row r="351" customFormat="1" ht="12"/>
    <row r="352" customFormat="1" ht="12"/>
    <row r="353" customFormat="1" ht="12"/>
    <row r="354" customFormat="1" ht="12"/>
    <row r="355" customFormat="1" ht="12"/>
    <row r="356" customFormat="1" ht="12"/>
    <row r="357" customFormat="1" ht="12"/>
    <row r="358" customFormat="1" ht="12"/>
    <row r="359" customFormat="1" ht="12"/>
    <row r="360" customFormat="1" ht="12"/>
    <row r="361" customFormat="1" ht="12"/>
    <row r="362" customFormat="1" ht="12"/>
    <row r="363" customFormat="1" ht="12"/>
    <row r="364" customFormat="1" ht="12"/>
    <row r="365" customFormat="1" ht="12"/>
    <row r="366" customFormat="1" ht="12"/>
    <row r="367" customFormat="1" ht="12"/>
    <row r="368" customFormat="1" ht="12"/>
    <row r="369" customFormat="1" ht="12"/>
    <row r="370" customFormat="1" ht="12"/>
    <row r="371" customFormat="1" ht="12"/>
    <row r="372" customFormat="1" ht="12"/>
    <row r="373" customFormat="1" ht="12"/>
    <row r="374" customFormat="1" ht="12"/>
    <row r="375" customFormat="1" ht="12"/>
    <row r="376" customFormat="1" ht="12"/>
    <row r="377" customFormat="1" ht="12"/>
    <row r="378" customFormat="1" ht="12"/>
    <row r="379" customFormat="1" ht="12"/>
    <row r="380" customFormat="1" ht="12"/>
    <row r="381" customFormat="1" ht="12"/>
    <row r="382" customFormat="1" ht="12"/>
    <row r="383" customFormat="1" ht="12"/>
    <row r="384" customFormat="1" ht="12"/>
    <row r="385" customFormat="1" ht="12"/>
    <row r="386" customFormat="1" ht="12"/>
    <row r="387" customFormat="1" ht="12"/>
    <row r="388" customFormat="1" ht="12"/>
    <row r="389" customFormat="1" ht="12"/>
    <row r="390" customFormat="1" ht="12"/>
    <row r="391" customFormat="1" ht="12"/>
    <row r="392" customFormat="1" ht="12"/>
    <row r="393" customFormat="1" ht="12"/>
    <row r="394" customFormat="1" ht="12"/>
    <row r="395" customFormat="1" ht="12"/>
    <row r="396" customFormat="1" ht="12"/>
    <row r="397" customFormat="1" ht="12"/>
    <row r="398" customFormat="1" ht="12"/>
    <row r="399" customFormat="1" ht="12"/>
    <row r="400" customFormat="1" ht="12"/>
    <row r="401" customFormat="1" ht="12"/>
    <row r="402" customFormat="1" ht="12"/>
    <row r="403" customFormat="1" ht="12"/>
    <row r="404" customFormat="1" ht="12"/>
    <row r="405" customFormat="1" ht="12"/>
    <row r="406" customFormat="1" ht="12"/>
    <row r="407" customFormat="1" ht="12"/>
    <row r="408" customFormat="1" ht="12"/>
    <row r="409" customFormat="1" ht="12"/>
    <row r="410" customFormat="1" ht="12"/>
    <row r="411" customFormat="1" ht="12"/>
    <row r="412" customFormat="1" ht="12"/>
    <row r="413" customFormat="1" ht="12"/>
    <row r="414" customFormat="1" ht="12"/>
    <row r="415" customFormat="1" ht="12"/>
    <row r="416" customFormat="1" ht="12"/>
    <row r="417" customFormat="1" ht="12"/>
    <row r="418" customFormat="1" ht="12"/>
    <row r="419" customFormat="1" ht="12"/>
    <row r="420" customFormat="1" ht="12"/>
    <row r="421" customFormat="1" ht="12"/>
    <row r="422" customFormat="1" ht="12"/>
    <row r="423" customFormat="1" ht="12"/>
    <row r="424" customFormat="1" ht="12"/>
    <row r="425" customFormat="1" ht="12"/>
    <row r="426" customFormat="1" ht="12"/>
    <row r="427" customFormat="1" ht="12"/>
    <row r="428" customFormat="1" ht="12"/>
    <row r="429" customFormat="1" ht="12"/>
    <row r="430" customFormat="1" ht="12"/>
    <row r="431" customFormat="1" ht="12"/>
    <row r="432" customFormat="1" ht="12"/>
    <row r="433" customFormat="1" ht="12"/>
    <row r="434" customFormat="1" ht="12"/>
    <row r="435" customFormat="1" ht="12"/>
    <row r="436" customFormat="1" ht="12"/>
    <row r="437" customFormat="1" ht="12"/>
    <row r="438" customFormat="1" ht="12"/>
    <row r="439" customFormat="1" ht="12"/>
    <row r="440" customFormat="1" ht="12"/>
    <row r="441" customFormat="1" ht="12"/>
    <row r="442" customFormat="1" ht="12"/>
    <row r="443" customFormat="1" ht="12"/>
    <row r="444" customFormat="1" ht="12"/>
    <row r="445" customFormat="1" ht="12"/>
    <row r="446" customFormat="1" ht="12"/>
    <row r="447" customFormat="1" ht="12"/>
    <row r="448" customFormat="1" ht="12"/>
    <row r="449" customFormat="1" ht="12"/>
    <row r="450" customFormat="1" ht="12"/>
    <row r="451" customFormat="1" ht="12"/>
    <row r="452" customFormat="1" ht="12"/>
    <row r="453" customFormat="1" ht="12"/>
    <row r="454" customFormat="1" ht="12"/>
    <row r="455" customFormat="1" ht="12"/>
    <row r="456" customFormat="1" ht="12"/>
    <row r="457" customFormat="1" ht="12"/>
    <row r="458" customFormat="1" ht="12"/>
    <row r="459" customFormat="1" ht="12"/>
    <row r="460" customFormat="1" ht="12"/>
    <row r="461" customFormat="1" ht="12"/>
    <row r="462" customFormat="1" ht="12"/>
    <row r="463" customFormat="1" ht="12"/>
    <row r="464" customFormat="1" ht="12"/>
    <row r="465" customFormat="1" ht="12"/>
    <row r="466" customFormat="1" ht="12"/>
    <row r="467" customFormat="1" ht="12"/>
    <row r="468" customFormat="1" ht="12"/>
    <row r="469" customFormat="1" ht="12"/>
    <row r="470" customFormat="1" ht="12"/>
    <row r="471" customFormat="1" ht="12"/>
    <row r="472" customFormat="1" ht="12"/>
    <row r="473" customFormat="1" ht="12"/>
    <row r="474" customFormat="1" ht="12"/>
    <row r="475" customFormat="1" ht="12"/>
    <row r="476" customFormat="1" ht="12"/>
    <row r="477" customFormat="1" ht="12"/>
    <row r="478" customFormat="1" ht="12"/>
    <row r="479" customFormat="1" ht="12"/>
    <row r="480" customFormat="1" ht="12"/>
    <row r="481" customFormat="1" ht="12"/>
    <row r="482" customFormat="1" ht="12"/>
    <row r="483" customFormat="1" ht="12"/>
    <row r="484" customFormat="1" ht="12"/>
    <row r="485" customFormat="1" ht="12"/>
    <row r="486" customFormat="1" ht="12"/>
    <row r="487" customFormat="1" ht="12"/>
    <row r="488" customFormat="1" ht="12"/>
    <row r="489" customFormat="1" ht="12"/>
    <row r="490" customFormat="1" ht="12"/>
    <row r="491" customFormat="1" ht="12"/>
    <row r="492" customFormat="1" ht="12"/>
    <row r="493" customFormat="1" ht="12"/>
    <row r="494" customFormat="1" ht="12"/>
    <row r="495" customFormat="1" ht="12"/>
    <row r="496" customFormat="1" ht="12"/>
    <row r="497" customFormat="1" ht="12"/>
    <row r="498" customFormat="1" ht="12"/>
    <row r="499" customFormat="1" ht="12"/>
    <row r="500" customFormat="1" ht="12"/>
    <row r="501" customFormat="1" ht="12"/>
    <row r="502" customFormat="1" ht="12"/>
    <row r="503" customFormat="1" ht="12"/>
    <row r="504" customFormat="1" ht="12"/>
    <row r="505" customFormat="1" ht="12"/>
    <row r="506" customFormat="1" ht="12"/>
    <row r="507" customFormat="1" ht="12"/>
    <row r="508" customFormat="1" ht="12"/>
    <row r="509" customFormat="1" ht="12"/>
    <row r="510" customFormat="1" ht="12"/>
    <row r="511" customFormat="1" ht="12"/>
    <row r="512" customFormat="1" ht="12"/>
    <row r="513" customFormat="1" ht="12"/>
    <row r="514" customFormat="1" ht="12"/>
    <row r="515" customFormat="1" ht="12"/>
    <row r="516" customFormat="1" ht="12"/>
    <row r="517" customFormat="1" ht="12"/>
    <row r="518" customFormat="1" ht="12"/>
    <row r="519" customFormat="1" ht="12"/>
    <row r="520" customFormat="1" ht="12"/>
    <row r="521" customFormat="1" ht="12"/>
    <row r="522" customFormat="1" ht="12"/>
    <row r="523" customFormat="1" ht="12"/>
    <row r="524" customFormat="1" ht="12"/>
    <row r="525" customFormat="1" ht="12"/>
    <row r="526" customFormat="1" ht="12"/>
    <row r="527" customFormat="1" ht="12"/>
    <row r="528" customFormat="1" ht="12"/>
    <row r="529" customFormat="1" ht="12"/>
    <row r="530" customFormat="1" ht="12"/>
    <row r="531" customFormat="1" ht="12"/>
    <row r="532" customFormat="1" ht="12"/>
    <row r="533" customFormat="1" ht="12"/>
    <row r="534" customFormat="1" ht="12"/>
    <row r="535" customFormat="1" ht="12"/>
    <row r="536" customFormat="1" ht="12"/>
    <row r="537" customFormat="1" ht="12"/>
    <row r="538" customFormat="1" ht="12"/>
    <row r="539" customFormat="1" ht="12"/>
    <row r="540" customFormat="1" ht="12"/>
    <row r="541" customFormat="1" ht="12"/>
    <row r="542" customFormat="1" ht="12"/>
    <row r="543" customFormat="1" ht="12"/>
    <row r="544" customFormat="1" ht="12"/>
    <row r="545" customFormat="1" ht="12"/>
    <row r="546" customFormat="1" ht="12"/>
    <row r="547" customFormat="1" ht="12"/>
    <row r="548" customFormat="1" ht="12"/>
    <row r="549" customFormat="1" ht="12"/>
    <row r="550" customFormat="1" ht="12"/>
    <row r="551" customFormat="1" ht="12"/>
    <row r="552" customFormat="1" ht="12"/>
    <row r="553" customFormat="1" ht="12"/>
    <row r="554" customFormat="1" ht="12"/>
    <row r="555" customFormat="1" ht="12"/>
    <row r="556" customFormat="1" ht="12"/>
    <row r="557" customFormat="1" ht="12"/>
    <row r="558" customFormat="1" ht="12"/>
    <row r="559" customFormat="1" ht="12"/>
    <row r="560" customFormat="1" ht="12"/>
    <row r="561" customFormat="1" ht="12"/>
    <row r="562" customFormat="1" ht="12"/>
    <row r="563" customFormat="1" ht="12"/>
    <row r="564" customFormat="1" ht="12"/>
    <row r="565" customFormat="1" ht="12"/>
    <row r="566" customFormat="1" ht="12"/>
    <row r="567" customFormat="1" ht="12"/>
    <row r="568" customFormat="1" ht="12"/>
    <row r="569" customFormat="1" ht="12"/>
    <row r="570" customFormat="1" ht="12"/>
    <row r="571" customFormat="1" ht="12"/>
    <row r="572" customFormat="1" ht="12"/>
    <row r="573" customFormat="1" ht="12"/>
    <row r="574" customFormat="1" ht="12"/>
    <row r="575" customFormat="1" ht="12"/>
    <row r="576" customFormat="1" ht="12"/>
    <row r="577" customFormat="1" ht="12"/>
    <row r="578" customFormat="1" ht="12"/>
    <row r="579" customFormat="1" ht="12"/>
    <row r="580" customFormat="1" ht="12"/>
    <row r="581" customFormat="1" ht="12"/>
    <row r="582" customFormat="1" ht="12"/>
    <row r="583" customFormat="1" ht="12"/>
    <row r="584" customFormat="1" ht="12"/>
    <row r="585" customFormat="1" ht="12"/>
    <row r="586" customFormat="1" ht="12"/>
    <row r="587" customFormat="1" ht="12"/>
    <row r="588" customFormat="1" ht="12"/>
    <row r="589" customFormat="1" ht="12"/>
    <row r="590" customFormat="1" ht="12"/>
    <row r="591" customFormat="1" ht="12"/>
    <row r="592" customFormat="1" ht="12"/>
    <row r="593" customFormat="1" ht="12"/>
    <row r="594" customFormat="1" ht="12"/>
    <row r="595" customFormat="1" ht="12"/>
    <row r="596" customFormat="1" ht="12"/>
    <row r="597" customFormat="1" ht="12"/>
    <row r="598" customFormat="1" ht="12"/>
    <row r="599" customFormat="1" ht="12"/>
    <row r="600" customFormat="1" ht="12"/>
    <row r="601" customFormat="1" ht="12"/>
    <row r="602" customFormat="1" ht="12"/>
    <row r="603" customFormat="1" ht="12"/>
    <row r="604" customFormat="1" ht="12"/>
    <row r="605" customFormat="1" ht="12"/>
    <row r="606" customFormat="1" ht="12"/>
    <row r="607" customFormat="1" ht="12"/>
    <row r="608" customFormat="1" ht="12"/>
    <row r="609" customFormat="1" ht="12"/>
    <row r="610" customFormat="1" ht="12"/>
    <row r="611" customFormat="1" ht="12"/>
    <row r="612" customFormat="1" ht="12"/>
    <row r="613" customFormat="1" ht="12"/>
    <row r="614" customFormat="1" ht="12"/>
    <row r="615" customFormat="1" ht="12"/>
    <row r="616" customFormat="1" ht="12"/>
    <row r="617" customFormat="1" ht="12"/>
    <row r="618" customFormat="1" ht="12"/>
    <row r="619" customFormat="1" ht="12"/>
    <row r="620" customFormat="1" ht="12"/>
    <row r="621" customFormat="1" ht="12"/>
    <row r="622" customFormat="1" ht="12"/>
    <row r="623" customFormat="1" ht="12"/>
    <row r="624" customFormat="1" ht="12"/>
    <row r="625" customFormat="1" ht="12"/>
    <row r="626" customFormat="1" ht="12"/>
    <row r="627" customFormat="1" ht="12"/>
    <row r="628" customFormat="1" ht="12"/>
    <row r="629" customFormat="1" ht="12"/>
    <row r="630" customFormat="1" ht="12"/>
    <row r="631" customFormat="1" ht="12"/>
    <row r="632" customFormat="1" ht="12"/>
    <row r="633" customFormat="1" ht="12"/>
    <row r="634" customFormat="1" ht="12"/>
    <row r="635" customFormat="1" ht="12"/>
    <row r="636" customFormat="1" ht="12"/>
    <row r="637" customFormat="1" ht="12"/>
    <row r="638" customFormat="1" ht="12"/>
    <row r="639" customFormat="1" ht="12"/>
    <row r="640" customFormat="1" ht="12"/>
    <row r="641" customFormat="1" ht="12"/>
    <row r="642" customFormat="1" ht="12"/>
    <row r="643" customFormat="1" ht="12"/>
    <row r="644" customFormat="1" ht="12"/>
    <row r="645" customFormat="1" ht="12"/>
    <row r="646" customFormat="1" ht="12"/>
    <row r="647" customFormat="1" ht="12"/>
    <row r="648" customFormat="1" ht="12"/>
    <row r="649" customFormat="1" ht="12"/>
    <row r="650" customFormat="1" ht="12"/>
    <row r="651" customFormat="1" ht="12"/>
    <row r="652" customFormat="1" ht="12"/>
    <row r="653" customFormat="1" ht="12"/>
    <row r="654" customFormat="1" ht="12"/>
    <row r="655" customFormat="1" ht="12"/>
    <row r="656" customFormat="1" ht="12"/>
    <row r="657" customFormat="1" ht="12"/>
    <row r="658" customFormat="1" ht="12"/>
    <row r="659" customFormat="1" ht="12"/>
    <row r="660" customFormat="1" ht="12"/>
    <row r="661" customFormat="1" ht="12"/>
    <row r="662" customFormat="1" ht="12"/>
    <row r="663" customFormat="1" ht="12"/>
    <row r="664" customFormat="1" ht="12"/>
    <row r="665" customFormat="1" ht="12"/>
    <row r="666" customFormat="1" ht="12"/>
    <row r="667" customFormat="1" ht="12"/>
    <row r="668" customFormat="1" ht="12"/>
    <row r="669" customFormat="1" ht="12"/>
    <row r="670" customFormat="1" ht="12"/>
    <row r="671" customFormat="1" ht="12"/>
    <row r="672" customFormat="1" ht="12"/>
    <row r="673" customFormat="1" ht="12"/>
    <row r="674" customFormat="1" ht="12"/>
    <row r="675" customFormat="1" ht="12"/>
    <row r="676" customFormat="1" ht="12"/>
    <row r="677" customFormat="1" ht="12"/>
    <row r="678" customFormat="1" ht="12"/>
    <row r="679" customFormat="1" ht="12"/>
    <row r="680" customFormat="1" ht="12"/>
    <row r="681" customFormat="1" ht="12"/>
    <row r="682" customFormat="1" ht="12"/>
    <row r="683" customFormat="1" ht="12"/>
    <row r="684" customFormat="1" ht="12"/>
    <row r="685" customFormat="1" ht="12"/>
    <row r="686" customFormat="1" ht="12"/>
    <row r="687" customFormat="1" ht="12"/>
    <row r="688" customFormat="1" ht="12"/>
    <row r="689" customFormat="1" ht="12"/>
    <row r="690" customFormat="1" ht="12"/>
    <row r="691" customFormat="1" ht="12"/>
    <row r="692" customFormat="1" ht="12"/>
    <row r="693" customFormat="1" ht="12"/>
    <row r="694" customFormat="1" ht="12"/>
    <row r="695" customFormat="1" ht="12"/>
    <row r="696" customFormat="1" ht="12"/>
    <row r="697" customFormat="1" ht="12"/>
    <row r="698" customFormat="1" ht="12"/>
    <row r="699" customFormat="1" ht="12"/>
    <row r="700" customFormat="1" ht="12"/>
    <row r="701" customFormat="1" ht="12"/>
    <row r="702" customFormat="1" ht="12"/>
    <row r="703" customFormat="1" ht="12"/>
    <row r="704" customFormat="1" ht="12"/>
    <row r="705" spans="7:7" customFormat="1" ht="12"/>
    <row r="706" spans="7:7">
      <c r="G706" s="20"/>
    </row>
    <row r="707" spans="7:7">
      <c r="G707" s="20"/>
    </row>
    <row r="708" spans="7:7">
      <c r="G708" s="20"/>
    </row>
    <row r="709" spans="7:7">
      <c r="G709" s="20"/>
    </row>
    <row r="710" spans="7:7">
      <c r="G710" s="20"/>
    </row>
    <row r="711" spans="7:7">
      <c r="G711" s="20"/>
    </row>
    <row r="712" spans="7:7">
      <c r="G712" s="20"/>
    </row>
    <row r="713" spans="7:7">
      <c r="G713" s="20"/>
    </row>
    <row r="714" spans="7:7">
      <c r="G714" s="20"/>
    </row>
    <row r="715" spans="7:7">
      <c r="G715" s="20"/>
    </row>
    <row r="716" spans="7:7">
      <c r="G716" s="20"/>
    </row>
    <row r="717" spans="7:7">
      <c r="G717" s="20"/>
    </row>
    <row r="718" spans="7:7">
      <c r="G718" s="20"/>
    </row>
    <row r="719" spans="7:7">
      <c r="G719" s="20"/>
    </row>
    <row r="720" spans="7:7">
      <c r="G720" s="20"/>
    </row>
    <row r="721" spans="7:7">
      <c r="G721" s="20"/>
    </row>
    <row r="722" spans="7:7">
      <c r="G722" s="20"/>
    </row>
    <row r="723" spans="7:7">
      <c r="G723" s="20"/>
    </row>
    <row r="724" spans="7:7">
      <c r="G724" s="20"/>
    </row>
    <row r="725" spans="7:7">
      <c r="G725" s="20"/>
    </row>
    <row r="726" spans="7:7">
      <c r="G726" s="20"/>
    </row>
    <row r="727" spans="7:7">
      <c r="G727" s="20"/>
    </row>
    <row r="728" spans="7:7">
      <c r="G728" s="20"/>
    </row>
    <row r="729" spans="7:7">
      <c r="G729" s="20"/>
    </row>
    <row r="730" spans="7:7">
      <c r="G730" s="20"/>
    </row>
    <row r="731" spans="7:7">
      <c r="G731" s="20"/>
    </row>
    <row r="732" spans="7:7">
      <c r="G732" s="20"/>
    </row>
    <row r="733" spans="7:7">
      <c r="G733" s="20"/>
    </row>
    <row r="734" spans="7:7">
      <c r="G734" s="20"/>
    </row>
    <row r="735" spans="7:7">
      <c r="G735" s="20"/>
    </row>
    <row r="736" spans="7:7">
      <c r="G736" s="20"/>
    </row>
    <row r="737" spans="7:7">
      <c r="G737" s="20"/>
    </row>
    <row r="738" spans="7:7">
      <c r="G738" s="20"/>
    </row>
    <row r="739" spans="7:7">
      <c r="G739" s="20"/>
    </row>
    <row r="740" spans="7:7">
      <c r="G740" s="20"/>
    </row>
    <row r="741" spans="7:7">
      <c r="G741" s="20"/>
    </row>
    <row r="742" spans="7:7">
      <c r="G742" s="20"/>
    </row>
    <row r="743" spans="7:7">
      <c r="G743" s="20"/>
    </row>
    <row r="744" spans="7:7">
      <c r="G744" s="20"/>
    </row>
    <row r="745" spans="7:7">
      <c r="G745" s="20"/>
    </row>
    <row r="746" spans="7:7">
      <c r="G746" s="20"/>
    </row>
    <row r="747" spans="7:7">
      <c r="G747" s="20"/>
    </row>
    <row r="748" spans="7:7">
      <c r="G748" s="20"/>
    </row>
    <row r="749" spans="7:7">
      <c r="G749" s="20"/>
    </row>
    <row r="750" spans="7:7">
      <c r="G750" s="20"/>
    </row>
    <row r="751" spans="7:7">
      <c r="G751" s="20"/>
    </row>
    <row r="752" spans="7:7">
      <c r="G752" s="20"/>
    </row>
    <row r="753" spans="7:7">
      <c r="G753" s="20"/>
    </row>
    <row r="754" spans="7:7">
      <c r="G754" s="20"/>
    </row>
    <row r="755" spans="7:7">
      <c r="G755" s="20"/>
    </row>
    <row r="756" spans="7:7">
      <c r="G756" s="20"/>
    </row>
    <row r="757" spans="7:7">
      <c r="G757" s="20"/>
    </row>
    <row r="758" spans="7:7">
      <c r="G758" s="20"/>
    </row>
    <row r="759" spans="7:7">
      <c r="G759" s="20"/>
    </row>
    <row r="760" spans="7:7">
      <c r="G760" s="20"/>
    </row>
    <row r="761" spans="7:7">
      <c r="G761" s="20"/>
    </row>
    <row r="762" spans="7:7">
      <c r="G762" s="20"/>
    </row>
    <row r="763" spans="7:7">
      <c r="G763" s="20"/>
    </row>
    <row r="764" spans="7:7">
      <c r="G764" s="20"/>
    </row>
    <row r="765" spans="7:7">
      <c r="G765" s="20"/>
    </row>
    <row r="766" spans="7:7">
      <c r="G766" s="20"/>
    </row>
    <row r="767" spans="7:7">
      <c r="G767" s="20"/>
    </row>
    <row r="768" spans="7:7">
      <c r="G768" s="20"/>
    </row>
    <row r="769" spans="7:7">
      <c r="G769" s="20"/>
    </row>
    <row r="770" spans="7:7">
      <c r="G770" s="20"/>
    </row>
    <row r="771" spans="7:7">
      <c r="G771" s="20"/>
    </row>
    <row r="772" spans="7:7">
      <c r="G772" s="20"/>
    </row>
    <row r="773" spans="7:7">
      <c r="G773" s="20"/>
    </row>
    <row r="774" spans="7:7">
      <c r="G774" s="20"/>
    </row>
    <row r="775" spans="7:7">
      <c r="G775" s="20"/>
    </row>
    <row r="776" spans="7:7">
      <c r="G776" s="20"/>
    </row>
    <row r="777" spans="7:7">
      <c r="G777" s="20"/>
    </row>
    <row r="778" spans="7:7">
      <c r="G778" s="20"/>
    </row>
    <row r="779" spans="7:7">
      <c r="G779" s="20"/>
    </row>
    <row r="780" spans="7:7">
      <c r="G780" s="20"/>
    </row>
    <row r="781" spans="7:7">
      <c r="G781" s="20"/>
    </row>
    <row r="782" spans="7:7">
      <c r="G782" s="20"/>
    </row>
    <row r="783" spans="7:7">
      <c r="G783" s="20"/>
    </row>
    <row r="784" spans="7:7">
      <c r="G784" s="20"/>
    </row>
    <row r="785" spans="7:7">
      <c r="G785" s="20"/>
    </row>
    <row r="786" spans="7:7">
      <c r="G786" s="20"/>
    </row>
    <row r="787" spans="7:7">
      <c r="G787" s="20"/>
    </row>
    <row r="788" spans="7:7">
      <c r="G788" s="20"/>
    </row>
    <row r="789" spans="7:7">
      <c r="G789" s="20"/>
    </row>
    <row r="790" spans="7:7">
      <c r="G790" s="20"/>
    </row>
    <row r="791" spans="7:7">
      <c r="G791" s="20"/>
    </row>
    <row r="792" spans="7:7">
      <c r="G792" s="20"/>
    </row>
    <row r="793" spans="7:7">
      <c r="G793" s="20"/>
    </row>
    <row r="794" spans="7:7">
      <c r="G794" s="20"/>
    </row>
    <row r="795" spans="7:7">
      <c r="G795" s="20"/>
    </row>
    <row r="796" spans="7:7">
      <c r="G796" s="20"/>
    </row>
    <row r="797" spans="7:7">
      <c r="G797" s="20"/>
    </row>
    <row r="798" spans="7:7">
      <c r="G798" s="20"/>
    </row>
    <row r="799" spans="7:7">
      <c r="G799" s="20"/>
    </row>
    <row r="800" spans="7:7">
      <c r="G800" s="20"/>
    </row>
    <row r="801" spans="7:7">
      <c r="G801" s="20"/>
    </row>
    <row r="802" spans="7:7">
      <c r="G802" s="20"/>
    </row>
    <row r="803" spans="7:7">
      <c r="G803" s="20"/>
    </row>
    <row r="804" spans="7:7">
      <c r="G804" s="20"/>
    </row>
    <row r="805" spans="7:7">
      <c r="G805" s="20"/>
    </row>
    <row r="806" spans="7:7">
      <c r="G806" s="20"/>
    </row>
    <row r="807" spans="7:7">
      <c r="G807" s="20"/>
    </row>
    <row r="808" spans="7:7">
      <c r="G808" s="20"/>
    </row>
    <row r="809" spans="7:7">
      <c r="G809" s="20"/>
    </row>
    <row r="810" spans="7:7">
      <c r="G810" s="20"/>
    </row>
    <row r="811" spans="7:7">
      <c r="G811" s="20"/>
    </row>
    <row r="812" spans="7:7">
      <c r="G812" s="20"/>
    </row>
    <row r="813" spans="7:7">
      <c r="G813" s="20"/>
    </row>
    <row r="814" spans="7:7">
      <c r="G814" s="20"/>
    </row>
    <row r="815" spans="7:7">
      <c r="G815" s="20"/>
    </row>
    <row r="816" spans="7:7">
      <c r="G816" s="20"/>
    </row>
    <row r="817" spans="7:7">
      <c r="G817" s="20"/>
    </row>
    <row r="818" spans="7:7">
      <c r="G818" s="20"/>
    </row>
    <row r="819" spans="7:7">
      <c r="G819" s="20"/>
    </row>
    <row r="820" spans="7:7">
      <c r="G820" s="20"/>
    </row>
    <row r="821" spans="7:7">
      <c r="G821" s="20"/>
    </row>
    <row r="822" spans="7:7">
      <c r="G822" s="20"/>
    </row>
    <row r="823" spans="7:7">
      <c r="G823" s="20"/>
    </row>
    <row r="824" spans="7:7">
      <c r="G824" s="20"/>
    </row>
    <row r="825" spans="7:7">
      <c r="G825" s="20"/>
    </row>
    <row r="826" spans="7:7">
      <c r="G826" s="20"/>
    </row>
    <row r="827" spans="7:7">
      <c r="G827" s="20"/>
    </row>
    <row r="828" spans="7:7">
      <c r="G828" s="20"/>
    </row>
    <row r="829" spans="7:7">
      <c r="G829" s="20"/>
    </row>
    <row r="830" spans="7:7">
      <c r="G830" s="20"/>
    </row>
    <row r="831" spans="7:7">
      <c r="G831" s="20"/>
    </row>
    <row r="832" spans="7:7">
      <c r="G832" s="20"/>
    </row>
    <row r="833" spans="7:7">
      <c r="G833" s="20"/>
    </row>
    <row r="834" spans="7:7">
      <c r="G834" s="20"/>
    </row>
    <row r="835" spans="7:7">
      <c r="G835" s="20"/>
    </row>
    <row r="836" spans="7:7">
      <c r="G836" s="20"/>
    </row>
    <row r="837" spans="7:7">
      <c r="G837" s="20"/>
    </row>
    <row r="838" spans="7:7">
      <c r="G838" s="20"/>
    </row>
    <row r="839" spans="7:7">
      <c r="G839" s="20"/>
    </row>
    <row r="840" spans="7:7">
      <c r="G840" s="20"/>
    </row>
    <row r="841" spans="7:7">
      <c r="G841" s="20"/>
    </row>
    <row r="842" spans="7:7">
      <c r="G842" s="20"/>
    </row>
    <row r="843" spans="7:7">
      <c r="G843" s="20"/>
    </row>
    <row r="844" spans="7:7">
      <c r="G844" s="20"/>
    </row>
    <row r="845" spans="7:7">
      <c r="G845" s="20"/>
    </row>
    <row r="846" spans="7:7">
      <c r="G846" s="20"/>
    </row>
    <row r="847" spans="7:7">
      <c r="G847" s="20"/>
    </row>
    <row r="848" spans="7:7">
      <c r="G848" s="20"/>
    </row>
    <row r="849" spans="7:7">
      <c r="G849" s="20"/>
    </row>
    <row r="850" spans="7:7">
      <c r="G850" s="20"/>
    </row>
    <row r="851" spans="7:7">
      <c r="G851" s="20"/>
    </row>
    <row r="852" spans="7:7">
      <c r="G852" s="20"/>
    </row>
    <row r="853" spans="7:7">
      <c r="G853" s="20"/>
    </row>
    <row r="854" spans="7:7">
      <c r="G854" s="20"/>
    </row>
    <row r="855" spans="7:7">
      <c r="G855" s="20"/>
    </row>
    <row r="856" spans="7:7">
      <c r="G856" s="20"/>
    </row>
    <row r="857" spans="7:7">
      <c r="G857" s="20"/>
    </row>
    <row r="858" spans="7:7">
      <c r="G858" s="20"/>
    </row>
    <row r="859" spans="7:7">
      <c r="G859" s="20"/>
    </row>
    <row r="860" spans="7:7">
      <c r="G860" s="20"/>
    </row>
    <row r="861" spans="7:7">
      <c r="G861" s="20"/>
    </row>
    <row r="862" spans="7:7">
      <c r="G862" s="20"/>
    </row>
    <row r="863" spans="7:7">
      <c r="G863" s="20"/>
    </row>
    <row r="864" spans="7:7">
      <c r="G864" s="20"/>
    </row>
    <row r="865" spans="7:7">
      <c r="G865" s="20"/>
    </row>
    <row r="866" spans="7:7">
      <c r="G866" s="20"/>
    </row>
    <row r="867" spans="7:7">
      <c r="G867" s="20"/>
    </row>
    <row r="868" spans="7:7">
      <c r="G868" s="20"/>
    </row>
    <row r="869" spans="7:7">
      <c r="G869" s="20"/>
    </row>
    <row r="870" spans="7:7">
      <c r="G870" s="20"/>
    </row>
    <row r="871" spans="7:7">
      <c r="G871" s="20"/>
    </row>
    <row r="872" spans="7:7">
      <c r="G872" s="20"/>
    </row>
    <row r="873" spans="7:7">
      <c r="G873" s="20"/>
    </row>
    <row r="874" spans="7:7">
      <c r="G874" s="20"/>
    </row>
    <row r="875" spans="7:7">
      <c r="G875" s="20"/>
    </row>
    <row r="876" spans="7:7">
      <c r="G876" s="20"/>
    </row>
    <row r="877" spans="7:7">
      <c r="G877" s="20"/>
    </row>
    <row r="878" spans="7:7">
      <c r="G878" s="20"/>
    </row>
    <row r="879" spans="7:7">
      <c r="G879" s="20"/>
    </row>
    <row r="880" spans="7:7">
      <c r="G880" s="20"/>
    </row>
    <row r="881" spans="7:7">
      <c r="G881" s="20"/>
    </row>
    <row r="882" spans="7:7">
      <c r="G882" s="20"/>
    </row>
    <row r="883" spans="7:7">
      <c r="G883" s="20"/>
    </row>
    <row r="884" spans="7:7">
      <c r="G884" s="20"/>
    </row>
    <row r="885" spans="7:7">
      <c r="G885" s="20"/>
    </row>
    <row r="886" spans="7:7">
      <c r="G886" s="20"/>
    </row>
    <row r="887" spans="7:7">
      <c r="G887" s="20"/>
    </row>
    <row r="888" spans="7:7">
      <c r="G888" s="20"/>
    </row>
    <row r="889" spans="7:7">
      <c r="G889" s="20"/>
    </row>
    <row r="890" spans="7:7">
      <c r="G890" s="20"/>
    </row>
    <row r="891" spans="7:7">
      <c r="G891" s="20"/>
    </row>
    <row r="892" spans="7:7">
      <c r="G892" s="20"/>
    </row>
    <row r="893" spans="7:7">
      <c r="G893" s="20"/>
    </row>
    <row r="894" spans="7:7">
      <c r="G894" s="20"/>
    </row>
    <row r="895" spans="7:7">
      <c r="G895" s="20"/>
    </row>
    <row r="896" spans="7:7">
      <c r="G896" s="20"/>
    </row>
    <row r="897" spans="7:7">
      <c r="G897" s="20"/>
    </row>
    <row r="898" spans="7:7">
      <c r="G898" s="20"/>
    </row>
    <row r="899" spans="7:7">
      <c r="G899" s="20"/>
    </row>
    <row r="900" spans="7:7">
      <c r="G900" s="20"/>
    </row>
    <row r="901" spans="7:7">
      <c r="G901" s="20"/>
    </row>
    <row r="902" spans="7:7">
      <c r="G902" s="20"/>
    </row>
    <row r="903" spans="7:7">
      <c r="G903" s="20"/>
    </row>
    <row r="904" spans="7:7">
      <c r="G904" s="20"/>
    </row>
    <row r="905" spans="7:7">
      <c r="G905" s="20"/>
    </row>
    <row r="906" spans="7:7">
      <c r="G906" s="20"/>
    </row>
    <row r="907" spans="7:7">
      <c r="G907" s="20"/>
    </row>
    <row r="908" spans="7:7">
      <c r="G908" s="20"/>
    </row>
    <row r="909" spans="7:7">
      <c r="G909" s="20"/>
    </row>
    <row r="910" spans="7:7">
      <c r="G910" s="20"/>
    </row>
    <row r="911" spans="7:7">
      <c r="G911" s="20"/>
    </row>
    <row r="912" spans="7:7">
      <c r="G912" s="20"/>
    </row>
    <row r="913" spans="7:7">
      <c r="G913" s="20"/>
    </row>
    <row r="914" spans="7:7">
      <c r="G914" s="20"/>
    </row>
    <row r="915" spans="7:7">
      <c r="G915" s="20"/>
    </row>
    <row r="916" spans="7:7">
      <c r="G916" s="20"/>
    </row>
    <row r="917" spans="7:7">
      <c r="G917" s="20"/>
    </row>
    <row r="918" spans="7:7">
      <c r="G918" s="20"/>
    </row>
    <row r="919" spans="7:7">
      <c r="G919" s="20"/>
    </row>
    <row r="920" spans="7:7">
      <c r="G920" s="20"/>
    </row>
    <row r="921" spans="7:7">
      <c r="G921" s="20"/>
    </row>
    <row r="922" spans="7:7">
      <c r="G922" s="20"/>
    </row>
    <row r="923" spans="7:7">
      <c r="G923" s="20"/>
    </row>
    <row r="924" spans="7:7">
      <c r="G924" s="20"/>
    </row>
    <row r="925" spans="7:7">
      <c r="G925" s="20"/>
    </row>
    <row r="926" spans="7:7">
      <c r="G926" s="20"/>
    </row>
    <row r="927" spans="7:7">
      <c r="G927" s="20"/>
    </row>
    <row r="928" spans="7:7">
      <c r="G928" s="20"/>
    </row>
    <row r="929" spans="7:7">
      <c r="G929" s="20"/>
    </row>
    <row r="930" spans="7:7">
      <c r="G930" s="20"/>
    </row>
    <row r="931" spans="7:7">
      <c r="G931" s="20"/>
    </row>
    <row r="932" spans="7:7">
      <c r="G932" s="20"/>
    </row>
    <row r="933" spans="7:7">
      <c r="G933" s="20"/>
    </row>
    <row r="934" spans="7:7">
      <c r="G934" s="20"/>
    </row>
    <row r="935" spans="7:7">
      <c r="G935" s="20"/>
    </row>
    <row r="936" spans="7:7">
      <c r="G936" s="20"/>
    </row>
    <row r="937" spans="7:7">
      <c r="G937" s="20"/>
    </row>
    <row r="938" spans="7:7">
      <c r="G938" s="20"/>
    </row>
    <row r="939" spans="7:7">
      <c r="G939" s="20"/>
    </row>
    <row r="940" spans="7:7">
      <c r="G940" s="20"/>
    </row>
    <row r="941" spans="7:7">
      <c r="G941" s="20"/>
    </row>
    <row r="942" spans="7:7">
      <c r="G942" s="20"/>
    </row>
    <row r="943" spans="7:7">
      <c r="G943" s="20"/>
    </row>
    <row r="944" spans="7:7">
      <c r="G944" s="20"/>
    </row>
    <row r="945" spans="7:7">
      <c r="G945" s="20"/>
    </row>
    <row r="946" spans="7:7">
      <c r="G946" s="20"/>
    </row>
    <row r="947" spans="7:7">
      <c r="G947" s="20"/>
    </row>
    <row r="948" spans="7:7">
      <c r="G948" s="20"/>
    </row>
    <row r="949" spans="7:7">
      <c r="G949" s="20"/>
    </row>
    <row r="950" spans="7:7">
      <c r="G950" s="20"/>
    </row>
    <row r="951" spans="7:7">
      <c r="G951" s="20"/>
    </row>
    <row r="952" spans="7:7">
      <c r="G952" s="20"/>
    </row>
    <row r="953" spans="7:7">
      <c r="G953" s="20"/>
    </row>
    <row r="954" spans="7:7">
      <c r="G954" s="20"/>
    </row>
    <row r="955" spans="7:7">
      <c r="G955" s="20"/>
    </row>
    <row r="956" spans="7:7">
      <c r="G956" s="20"/>
    </row>
    <row r="957" spans="7:7">
      <c r="G957" s="20"/>
    </row>
    <row r="958" spans="7:7">
      <c r="G958" s="20"/>
    </row>
    <row r="959" spans="7:7">
      <c r="G959" s="20"/>
    </row>
    <row r="960" spans="7:7">
      <c r="G960" s="20"/>
    </row>
    <row r="961" spans="7:7">
      <c r="G961" s="20"/>
    </row>
    <row r="962" spans="7:7">
      <c r="G962" s="20"/>
    </row>
    <row r="963" spans="7:7">
      <c r="G963" s="20"/>
    </row>
    <row r="964" spans="7:7">
      <c r="G964" s="20"/>
    </row>
    <row r="965" spans="7:7">
      <c r="G965" s="20"/>
    </row>
    <row r="966" spans="7:7">
      <c r="G966" s="20"/>
    </row>
    <row r="967" spans="7:7">
      <c r="G967" s="20"/>
    </row>
    <row r="968" spans="7:7">
      <c r="G968" s="20"/>
    </row>
    <row r="969" spans="7:7">
      <c r="G969" s="20"/>
    </row>
    <row r="970" spans="7:7">
      <c r="G970" s="20"/>
    </row>
    <row r="971" spans="7:7">
      <c r="G971" s="20"/>
    </row>
    <row r="972" spans="7:7">
      <c r="G972" s="20"/>
    </row>
    <row r="973" spans="7:7">
      <c r="G973" s="20"/>
    </row>
    <row r="974" spans="7:7">
      <c r="G974" s="20"/>
    </row>
    <row r="975" spans="7:7">
      <c r="G975" s="20"/>
    </row>
    <row r="976" spans="7:7">
      <c r="G976" s="20"/>
    </row>
    <row r="977" spans="7:7">
      <c r="G977" s="20"/>
    </row>
    <row r="978" spans="7:7">
      <c r="G978" s="20"/>
    </row>
    <row r="979" spans="7:7">
      <c r="G979" s="20"/>
    </row>
    <row r="980" spans="7:7">
      <c r="G980" s="20"/>
    </row>
    <row r="981" spans="7:7">
      <c r="G981" s="20"/>
    </row>
    <row r="982" spans="7:7">
      <c r="G982" s="20"/>
    </row>
    <row r="983" spans="7:7">
      <c r="G983" s="20"/>
    </row>
    <row r="984" spans="7:7">
      <c r="G984" s="20"/>
    </row>
    <row r="985" spans="7:7">
      <c r="G985" s="20"/>
    </row>
    <row r="986" spans="7:7">
      <c r="G986" s="20"/>
    </row>
    <row r="987" spans="7:7">
      <c r="G987" s="20"/>
    </row>
    <row r="988" spans="7:7">
      <c r="G988" s="20"/>
    </row>
    <row r="989" spans="7:7">
      <c r="G989" s="20"/>
    </row>
    <row r="990" spans="7:7">
      <c r="G990" s="20"/>
    </row>
    <row r="991" spans="7:7">
      <c r="G991" s="20"/>
    </row>
    <row r="992" spans="7:7">
      <c r="G992" s="20"/>
    </row>
    <row r="993" spans="7:7">
      <c r="G993" s="20"/>
    </row>
    <row r="994" spans="7:7">
      <c r="G994" s="20"/>
    </row>
    <row r="995" spans="7:7">
      <c r="G995" s="20"/>
    </row>
  </sheetData>
  <protectedRanges>
    <protectedRange sqref="E2:E16 G18:G29 C2:D30 I2:AD25 G2:G15 E18:E28 I26:AC30" name=""/>
  </protectedRanges>
  <phoneticPr fontId="0" type="noConversion"/>
  <pageMargins left="0.39000000000000007" right="0.39000000000000007" top="0.39000000000000007" bottom="0.39000000000000007" header="0.51" footer="0.5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37"/>
  <sheetViews>
    <sheetView tabSelected="1" view="pageLayout" workbookViewId="0">
      <selection activeCell="C6" sqref="C6"/>
    </sheetView>
  </sheetViews>
  <sheetFormatPr baseColWidth="10" defaultColWidth="26.1640625" defaultRowHeight="14"/>
  <cols>
    <col min="1" max="1" width="5" style="28" customWidth="1"/>
    <col min="2" max="2" width="4.1640625" style="27" customWidth="1"/>
    <col min="3" max="3" width="23.1640625" style="26" customWidth="1"/>
    <col min="4" max="4" width="21.83203125" style="26" customWidth="1"/>
    <col min="5" max="5" width="21" style="26" customWidth="1"/>
    <col min="6" max="6" width="26.1640625" style="26"/>
    <col min="7" max="7" width="27.33203125" style="26" customWidth="1"/>
    <col min="8" max="16384" width="26.1640625" style="26"/>
  </cols>
  <sheetData>
    <row r="1" spans="1:7">
      <c r="A1" s="26"/>
      <c r="B1" s="30"/>
      <c r="C1" s="29" t="s">
        <v>547</v>
      </c>
      <c r="D1" s="29" t="s">
        <v>546</v>
      </c>
      <c r="E1" s="29" t="s">
        <v>545</v>
      </c>
      <c r="F1" s="29" t="s">
        <v>586</v>
      </c>
      <c r="G1" s="29" t="s">
        <v>585</v>
      </c>
    </row>
    <row r="2" spans="1:7" ht="77" customHeight="1">
      <c r="A2" s="35" t="s">
        <v>584</v>
      </c>
      <c r="B2" s="30">
        <v>14</v>
      </c>
      <c r="C2" s="32" t="s">
        <v>583</v>
      </c>
      <c r="D2" s="29" t="s">
        <v>582</v>
      </c>
      <c r="E2" s="29" t="s">
        <v>581</v>
      </c>
      <c r="F2" s="29" t="s">
        <v>567</v>
      </c>
      <c r="G2" s="29" t="s">
        <v>566</v>
      </c>
    </row>
    <row r="3" spans="1:7">
      <c r="A3" s="35" t="s">
        <v>774</v>
      </c>
      <c r="B3" s="30"/>
      <c r="C3" s="32"/>
      <c r="D3" s="29"/>
      <c r="E3" s="29"/>
      <c r="F3" s="29"/>
      <c r="G3" s="29"/>
    </row>
    <row r="4" spans="1:7" ht="121" customHeight="1">
      <c r="A4" s="35" t="s">
        <v>735</v>
      </c>
      <c r="B4" s="30">
        <v>17</v>
      </c>
      <c r="C4" s="32" t="s">
        <v>565</v>
      </c>
      <c r="D4" s="29" t="s">
        <v>564</v>
      </c>
      <c r="E4" s="29" t="s">
        <v>604</v>
      </c>
      <c r="F4" s="29" t="s">
        <v>603</v>
      </c>
      <c r="G4" s="29" t="s">
        <v>610</v>
      </c>
    </row>
    <row r="5" spans="1:7">
      <c r="A5" s="35" t="s">
        <v>767</v>
      </c>
      <c r="B5" s="30"/>
      <c r="C5" s="29"/>
      <c r="D5" s="29"/>
      <c r="E5" s="29"/>
      <c r="F5" s="29"/>
      <c r="G5" s="29"/>
    </row>
    <row r="6" spans="1:7" ht="182">
      <c r="A6" s="35" t="s">
        <v>766</v>
      </c>
      <c r="B6" s="30">
        <v>20</v>
      </c>
      <c r="C6" s="32" t="s">
        <v>609</v>
      </c>
      <c r="D6" s="29" t="s">
        <v>602</v>
      </c>
      <c r="E6" s="29" t="s">
        <v>608</v>
      </c>
      <c r="F6" s="29" t="s">
        <v>601</v>
      </c>
      <c r="G6" s="29" t="s">
        <v>599</v>
      </c>
    </row>
    <row r="7" spans="1:7">
      <c r="A7" s="35" t="s">
        <v>768</v>
      </c>
      <c r="B7" s="30"/>
      <c r="C7" s="29"/>
      <c r="D7" s="29"/>
      <c r="E7" s="29"/>
      <c r="F7" s="29"/>
      <c r="G7" s="29"/>
    </row>
    <row r="8" spans="1:7" ht="65" customHeight="1">
      <c r="A8" s="35" t="s">
        <v>769</v>
      </c>
      <c r="B8" s="30">
        <v>23</v>
      </c>
      <c r="C8" s="32" t="s">
        <v>638</v>
      </c>
      <c r="D8" s="29" t="s">
        <v>637</v>
      </c>
      <c r="E8" s="29" t="s">
        <v>636</v>
      </c>
      <c r="F8" s="29" t="s">
        <v>635</v>
      </c>
      <c r="G8" s="29" t="s">
        <v>634</v>
      </c>
    </row>
    <row r="9" spans="1:7">
      <c r="A9" s="31" t="s">
        <v>770</v>
      </c>
      <c r="B9" s="30"/>
      <c r="C9" s="32"/>
      <c r="D9" s="29"/>
      <c r="E9" s="29"/>
      <c r="F9" s="29"/>
      <c r="G9" s="29"/>
    </row>
    <row r="10" spans="1:7" ht="91" customHeight="1">
      <c r="A10" s="31" t="s">
        <v>771</v>
      </c>
      <c r="B10" s="30">
        <v>26</v>
      </c>
      <c r="C10" s="32" t="s">
        <v>574</v>
      </c>
      <c r="D10" s="29" t="s">
        <v>619</v>
      </c>
      <c r="E10" s="29" t="s">
        <v>643</v>
      </c>
      <c r="F10" s="29" t="s">
        <v>618</v>
      </c>
      <c r="G10" s="29" t="s">
        <v>617</v>
      </c>
    </row>
    <row r="11" spans="1:7">
      <c r="A11" s="31" t="s">
        <v>772</v>
      </c>
      <c r="B11" s="30"/>
      <c r="C11" s="32"/>
      <c r="D11" s="29"/>
      <c r="E11" s="29"/>
      <c r="F11" s="29"/>
      <c r="G11" s="29"/>
    </row>
    <row r="12" spans="1:7" ht="64" customHeight="1">
      <c r="A12" s="31" t="s">
        <v>773</v>
      </c>
      <c r="B12" s="30">
        <v>29</v>
      </c>
      <c r="C12" s="32" t="s">
        <v>616</v>
      </c>
      <c r="D12" s="29" t="s">
        <v>615</v>
      </c>
      <c r="E12" s="29" t="s">
        <v>643</v>
      </c>
      <c r="F12" s="29" t="s">
        <v>614</v>
      </c>
      <c r="G12" s="29" t="s">
        <v>613</v>
      </c>
    </row>
    <row r="13" spans="1:7">
      <c r="A13" s="31" t="s">
        <v>759</v>
      </c>
      <c r="B13" s="30"/>
      <c r="C13" s="32"/>
      <c r="D13" s="29"/>
      <c r="E13" s="29"/>
      <c r="F13" s="29"/>
      <c r="G13" s="29"/>
    </row>
    <row r="14" spans="1:7" ht="70">
      <c r="A14" s="31" t="s">
        <v>760</v>
      </c>
      <c r="B14" s="30">
        <v>32</v>
      </c>
      <c r="C14" s="32" t="s">
        <v>568</v>
      </c>
      <c r="D14" s="29" t="s">
        <v>648</v>
      </c>
      <c r="E14" s="29" t="s">
        <v>643</v>
      </c>
      <c r="F14" s="29" t="s">
        <v>647</v>
      </c>
      <c r="G14" s="29" t="s">
        <v>646</v>
      </c>
    </row>
    <row r="15" spans="1:7">
      <c r="A15" s="31" t="s">
        <v>761</v>
      </c>
      <c r="B15" s="30"/>
      <c r="C15" s="29"/>
      <c r="D15" s="29"/>
      <c r="E15" s="29"/>
      <c r="F15" s="29"/>
      <c r="G15" s="29"/>
    </row>
    <row r="16" spans="1:7" ht="70">
      <c r="A16" s="34" t="s">
        <v>762</v>
      </c>
      <c r="B16" s="30">
        <v>35</v>
      </c>
      <c r="C16" s="32" t="s">
        <v>645</v>
      </c>
      <c r="D16" s="29" t="s">
        <v>644</v>
      </c>
      <c r="E16" s="29" t="s">
        <v>643</v>
      </c>
      <c r="F16" s="29" t="s">
        <v>592</v>
      </c>
      <c r="G16" s="29" t="s">
        <v>591</v>
      </c>
    </row>
    <row r="17" spans="1:7">
      <c r="A17" s="34" t="s">
        <v>733</v>
      </c>
      <c r="B17" s="30"/>
      <c r="C17" s="32"/>
      <c r="D17" s="29"/>
      <c r="E17" s="29"/>
      <c r="F17" s="29"/>
      <c r="G17" s="29"/>
    </row>
    <row r="18" spans="1:7" ht="67" customHeight="1">
      <c r="A18" s="34" t="s">
        <v>765</v>
      </c>
      <c r="B18" s="30">
        <v>38</v>
      </c>
      <c r="C18" s="32" t="s">
        <v>590</v>
      </c>
      <c r="D18" s="29" t="s">
        <v>589</v>
      </c>
      <c r="E18" s="29" t="s">
        <v>608</v>
      </c>
      <c r="F18" s="29" t="s">
        <v>588</v>
      </c>
      <c r="G18" s="29" t="s">
        <v>587</v>
      </c>
    </row>
    <row r="19" spans="1:7">
      <c r="A19" s="34" t="s">
        <v>748</v>
      </c>
      <c r="B19" s="30"/>
      <c r="C19" s="32"/>
      <c r="D19" s="29"/>
      <c r="E19" s="29"/>
      <c r="F19" s="29"/>
      <c r="G19" s="29"/>
    </row>
    <row r="20" spans="1:7" ht="168">
      <c r="A20" s="34" t="s">
        <v>736</v>
      </c>
      <c r="B20" s="30">
        <v>41</v>
      </c>
      <c r="C20" s="32" t="s">
        <v>624</v>
      </c>
      <c r="D20" s="29" t="s">
        <v>642</v>
      </c>
      <c r="E20" s="29" t="s">
        <v>608</v>
      </c>
      <c r="F20" s="29" t="s">
        <v>641</v>
      </c>
      <c r="G20" s="29" t="s">
        <v>622</v>
      </c>
    </row>
    <row r="21" spans="1:7">
      <c r="A21" s="34" t="s">
        <v>752</v>
      </c>
      <c r="B21" s="30"/>
      <c r="C21" s="32"/>
      <c r="D21" s="29"/>
      <c r="E21" s="29"/>
      <c r="F21" s="29"/>
      <c r="G21" s="29"/>
    </row>
    <row r="22" spans="1:7" ht="106" customHeight="1">
      <c r="A22" s="34" t="s">
        <v>743</v>
      </c>
      <c r="B22" s="30">
        <v>44</v>
      </c>
      <c r="C22" s="32" t="s">
        <v>620</v>
      </c>
      <c r="D22" s="29" t="s">
        <v>629</v>
      </c>
      <c r="E22" s="29" t="s">
        <v>608</v>
      </c>
      <c r="F22" s="29" t="s">
        <v>607</v>
      </c>
      <c r="G22" s="29" t="s">
        <v>606</v>
      </c>
    </row>
    <row r="23" spans="1:7">
      <c r="A23" s="33" t="s">
        <v>744</v>
      </c>
      <c r="B23" s="30"/>
      <c r="C23" s="29"/>
      <c r="D23" s="29"/>
      <c r="E23" s="29"/>
      <c r="F23" s="29"/>
      <c r="G23" s="29"/>
    </row>
    <row r="24" spans="1:7" ht="177" customHeight="1">
      <c r="A24" s="33" t="s">
        <v>745</v>
      </c>
      <c r="B24" s="30">
        <v>47</v>
      </c>
      <c r="C24" s="32" t="s">
        <v>600</v>
      </c>
      <c r="D24" s="29" t="s">
        <v>627</v>
      </c>
      <c r="E24" s="29" t="s">
        <v>631</v>
      </c>
      <c r="F24" s="29" t="s">
        <v>626</v>
      </c>
      <c r="G24" s="29" t="s">
        <v>625</v>
      </c>
    </row>
    <row r="25" spans="1:7">
      <c r="A25" s="33" t="s">
        <v>728</v>
      </c>
      <c r="B25" s="30"/>
      <c r="C25" s="29"/>
      <c r="D25" s="29"/>
      <c r="E25" s="29"/>
      <c r="F25" s="29"/>
      <c r="G25" s="29"/>
    </row>
    <row r="26" spans="1:7" ht="134" customHeight="1">
      <c r="A26" s="33" t="s">
        <v>729</v>
      </c>
      <c r="B26" s="30">
        <v>50</v>
      </c>
      <c r="C26" s="32" t="s">
        <v>605</v>
      </c>
      <c r="D26" s="29" t="s">
        <v>649</v>
      </c>
      <c r="E26" s="29" t="s">
        <v>631</v>
      </c>
      <c r="F26" s="29" t="s">
        <v>640</v>
      </c>
      <c r="G26" s="29" t="s">
        <v>639</v>
      </c>
    </row>
    <row r="27" spans="1:7">
      <c r="A27" s="33" t="s">
        <v>730</v>
      </c>
      <c r="B27" s="30"/>
      <c r="C27" s="32"/>
      <c r="D27" s="29"/>
      <c r="E27" s="29"/>
      <c r="F27" s="29"/>
      <c r="G27" s="29"/>
    </row>
    <row r="28" spans="1:7" ht="89" customHeight="1">
      <c r="A28" s="33" t="s">
        <v>731</v>
      </c>
      <c r="B28" s="30"/>
      <c r="C28" s="32" t="s">
        <v>702</v>
      </c>
      <c r="D28" s="29" t="s">
        <v>701</v>
      </c>
      <c r="E28" s="29" t="s">
        <v>631</v>
      </c>
      <c r="F28" s="29" t="s">
        <v>700</v>
      </c>
      <c r="G28" s="29" t="s">
        <v>699</v>
      </c>
    </row>
    <row r="29" spans="1:7">
      <c r="A29" s="31" t="s">
        <v>777</v>
      </c>
      <c r="B29" s="30"/>
      <c r="C29" s="32"/>
      <c r="D29" s="29"/>
      <c r="E29" s="29"/>
      <c r="F29" s="29"/>
      <c r="G29" s="29"/>
    </row>
    <row r="30" spans="1:7" ht="70">
      <c r="A30" s="31" t="s">
        <v>778</v>
      </c>
      <c r="B30" s="30"/>
      <c r="C30" s="32" t="s">
        <v>633</v>
      </c>
      <c r="D30" s="29" t="s">
        <v>632</v>
      </c>
      <c r="E30" s="29" t="s">
        <v>631</v>
      </c>
      <c r="F30" s="29" t="s">
        <v>621</v>
      </c>
      <c r="G30" s="29" t="s">
        <v>612</v>
      </c>
    </row>
    <row r="31" spans="1:7">
      <c r="A31" s="31" t="s">
        <v>779</v>
      </c>
      <c r="B31" s="30"/>
      <c r="C31" s="29"/>
      <c r="D31" s="29"/>
      <c r="E31" s="29"/>
      <c r="F31" s="29"/>
      <c r="G31" s="29"/>
    </row>
    <row r="32" spans="1:7">
      <c r="A32" s="31" t="s">
        <v>754</v>
      </c>
      <c r="B32" s="30"/>
      <c r="C32" s="29"/>
      <c r="D32" s="29"/>
      <c r="E32" s="29"/>
      <c r="F32" s="29"/>
      <c r="G32" s="29"/>
    </row>
    <row r="33" spans="1:7">
      <c r="A33" s="31" t="s">
        <v>755</v>
      </c>
      <c r="B33" s="30"/>
      <c r="C33" s="29"/>
      <c r="D33" s="29"/>
      <c r="E33" s="29"/>
      <c r="F33" s="29"/>
      <c r="G33" s="29"/>
    </row>
    <row r="34" spans="1:7">
      <c r="A34" s="31" t="s">
        <v>756</v>
      </c>
      <c r="B34" s="30"/>
      <c r="C34" s="29"/>
      <c r="D34" s="29"/>
      <c r="E34" s="29"/>
      <c r="F34" s="29"/>
      <c r="G34" s="29"/>
    </row>
    <row r="35" spans="1:7">
      <c r="A35" s="31" t="s">
        <v>757</v>
      </c>
      <c r="B35" s="30"/>
      <c r="C35" s="29"/>
      <c r="D35" s="29"/>
      <c r="E35" s="29"/>
      <c r="F35" s="29"/>
      <c r="G35" s="29"/>
    </row>
    <row r="36" spans="1:7">
      <c r="A36" s="31" t="s">
        <v>758</v>
      </c>
      <c r="B36" s="30"/>
      <c r="C36" s="29"/>
      <c r="D36" s="29"/>
      <c r="E36" s="29"/>
      <c r="F36" s="29"/>
      <c r="G36" s="29"/>
    </row>
    <row r="37" spans="1:7">
      <c r="A37" s="31" t="s">
        <v>776</v>
      </c>
      <c r="B37" s="30"/>
      <c r="C37" s="29"/>
      <c r="D37" s="29"/>
      <c r="E37" s="29"/>
      <c r="F37" s="29"/>
      <c r="G37" s="29"/>
    </row>
  </sheetData>
  <sheetCalcPr fullCalcOnLoad="1"/>
  <phoneticPr fontId="34" type="noConversion"/>
  <pageMargins left="0.16" right="0.36000000000000004" top="0.8" bottom="0.8" header="0.5" footer="0.5"/>
  <pageSetup paperSize="0" orientation="landscape" horizontalDpi="4294967292" verticalDpi="4294967292"/>
  <headerFooter>
    <oddHeader>&amp;C&amp;14Programmation CM2 - Grammaire - manuel Interlignes</oddHeader>
    <oddFooter>&amp;RDocument trouvé gratuitement  sur Tom Pouce à l'école - eklablog</oddFooter>
  </headerFooter>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38"/>
  <sheetViews>
    <sheetView view="pageLayout" topLeftCell="A3" workbookViewId="0">
      <selection activeCell="B10" sqref="B10"/>
    </sheetView>
  </sheetViews>
  <sheetFormatPr baseColWidth="10" defaultColWidth="5.5" defaultRowHeight="16"/>
  <cols>
    <col min="1" max="1" width="5.33203125" style="36" customWidth="1"/>
    <col min="2" max="2" width="5.33203125" style="37" customWidth="1"/>
    <col min="3" max="6" width="22.83203125" style="36" customWidth="1"/>
    <col min="7" max="7" width="25" style="36" customWidth="1"/>
    <col min="8" max="16384" width="5.5" style="36"/>
  </cols>
  <sheetData>
    <row r="1" spans="1:8" s="47" customFormat="1" ht="32">
      <c r="A1" s="43"/>
      <c r="B1" s="41"/>
      <c r="C1" s="43" t="s">
        <v>544</v>
      </c>
      <c r="D1" s="43" t="s">
        <v>543</v>
      </c>
      <c r="E1" s="43" t="s">
        <v>542</v>
      </c>
      <c r="F1" s="43" t="s">
        <v>541</v>
      </c>
      <c r="G1" s="43" t="s">
        <v>540</v>
      </c>
    </row>
    <row r="2" spans="1:8" ht="144">
      <c r="A2" s="46" t="s">
        <v>584</v>
      </c>
      <c r="B2" s="41">
        <v>146</v>
      </c>
      <c r="C2" s="43" t="s">
        <v>539</v>
      </c>
      <c r="D2" s="43" t="s">
        <v>538</v>
      </c>
      <c r="E2" s="43" t="s">
        <v>522</v>
      </c>
      <c r="F2" s="43" t="s">
        <v>526</v>
      </c>
      <c r="G2" s="43" t="s">
        <v>525</v>
      </c>
    </row>
    <row r="3" spans="1:8">
      <c r="A3" s="46" t="s">
        <v>774</v>
      </c>
      <c r="B3" s="41"/>
      <c r="C3" s="43"/>
      <c r="D3" s="43"/>
      <c r="E3" s="43"/>
      <c r="F3" s="43"/>
      <c r="G3" s="43"/>
    </row>
    <row r="4" spans="1:8" ht="240">
      <c r="A4" s="46" t="s">
        <v>735</v>
      </c>
      <c r="B4" s="41">
        <v>149</v>
      </c>
      <c r="C4" s="43" t="s">
        <v>524</v>
      </c>
      <c r="D4" s="43" t="s">
        <v>523</v>
      </c>
      <c r="E4" s="43" t="s">
        <v>522</v>
      </c>
      <c r="F4" s="43" t="s">
        <v>487</v>
      </c>
      <c r="G4" s="43" t="s">
        <v>486</v>
      </c>
    </row>
    <row r="5" spans="1:8">
      <c r="A5" s="46" t="s">
        <v>767</v>
      </c>
      <c r="B5" s="41"/>
      <c r="C5" s="43"/>
      <c r="D5" s="43"/>
      <c r="E5" s="43"/>
      <c r="F5" s="43"/>
      <c r="G5" s="43"/>
    </row>
    <row r="6" spans="1:8" ht="144">
      <c r="A6" s="46" t="s">
        <v>766</v>
      </c>
      <c r="B6" s="41">
        <v>152</v>
      </c>
      <c r="C6" s="43" t="s">
        <v>563</v>
      </c>
      <c r="D6" s="43" t="s">
        <v>562</v>
      </c>
      <c r="E6" s="43" t="s">
        <v>561</v>
      </c>
      <c r="F6" s="43" t="s">
        <v>577</v>
      </c>
      <c r="G6" s="43" t="s">
        <v>534</v>
      </c>
    </row>
    <row r="7" spans="1:8">
      <c r="A7" s="46" t="s">
        <v>768</v>
      </c>
      <c r="B7" s="41"/>
      <c r="C7" s="38"/>
      <c r="D7" s="43"/>
      <c r="E7" s="43"/>
      <c r="F7" s="43"/>
      <c r="G7" s="43"/>
    </row>
    <row r="8" spans="1:8" ht="176">
      <c r="A8" s="46" t="s">
        <v>769</v>
      </c>
      <c r="B8" s="41">
        <v>155</v>
      </c>
      <c r="C8" s="43" t="s">
        <v>533</v>
      </c>
      <c r="D8" s="43" t="s">
        <v>497</v>
      </c>
      <c r="E8" s="43" t="s">
        <v>496</v>
      </c>
      <c r="F8" s="43" t="s">
        <v>495</v>
      </c>
      <c r="G8" s="43" t="s">
        <v>494</v>
      </c>
    </row>
    <row r="9" spans="1:8">
      <c r="A9" s="40" t="s">
        <v>770</v>
      </c>
      <c r="B9" s="41"/>
      <c r="C9" s="43"/>
      <c r="D9" s="43"/>
      <c r="E9" s="43"/>
      <c r="F9" s="43"/>
      <c r="G9" s="43"/>
    </row>
    <row r="10" spans="1:8" ht="240">
      <c r="A10" s="40" t="s">
        <v>771</v>
      </c>
      <c r="B10" s="41">
        <v>158</v>
      </c>
      <c r="C10" s="43" t="s">
        <v>528</v>
      </c>
      <c r="D10" s="43" t="s">
        <v>527</v>
      </c>
      <c r="E10" s="43" t="s">
        <v>511</v>
      </c>
      <c r="F10" s="43" t="s">
        <v>510</v>
      </c>
      <c r="G10" s="43" t="s">
        <v>553</v>
      </c>
      <c r="H10" s="45"/>
    </row>
    <row r="11" spans="1:8">
      <c r="A11" s="40" t="s">
        <v>772</v>
      </c>
      <c r="B11" s="41"/>
      <c r="C11" s="43"/>
      <c r="D11" s="43"/>
      <c r="E11" s="43"/>
      <c r="F11" s="43"/>
      <c r="G11" s="43"/>
    </row>
    <row r="12" spans="1:8" ht="304">
      <c r="A12" s="40" t="s">
        <v>773</v>
      </c>
      <c r="B12" s="41">
        <v>161</v>
      </c>
      <c r="C12" s="43" t="s">
        <v>552</v>
      </c>
      <c r="D12" s="43" t="s">
        <v>551</v>
      </c>
      <c r="E12" s="43" t="s">
        <v>550</v>
      </c>
      <c r="F12" s="43" t="s">
        <v>549</v>
      </c>
      <c r="G12" s="43" t="s">
        <v>503</v>
      </c>
    </row>
    <row r="13" spans="1:8">
      <c r="A13" s="40" t="s">
        <v>759</v>
      </c>
      <c r="B13" s="41"/>
      <c r="C13" s="38"/>
      <c r="D13" s="43"/>
      <c r="E13" s="43"/>
      <c r="F13" s="43"/>
      <c r="G13" s="43"/>
    </row>
    <row r="14" spans="1:8" ht="224">
      <c r="A14" s="40" t="s">
        <v>760</v>
      </c>
      <c r="B14" s="41">
        <v>164</v>
      </c>
      <c r="C14" s="43" t="s">
        <v>557</v>
      </c>
      <c r="D14" s="43" t="s">
        <v>556</v>
      </c>
      <c r="E14" s="43" t="s">
        <v>555</v>
      </c>
      <c r="F14" s="43" t="s">
        <v>554</v>
      </c>
      <c r="G14" s="43" t="s">
        <v>514</v>
      </c>
    </row>
    <row r="15" spans="1:8">
      <c r="A15" s="40" t="s">
        <v>761</v>
      </c>
      <c r="B15" s="41"/>
      <c r="C15" s="38"/>
      <c r="D15" s="43"/>
      <c r="E15" s="43"/>
      <c r="F15" s="43"/>
      <c r="G15" s="43"/>
    </row>
    <row r="16" spans="1:8" ht="256">
      <c r="A16" s="44" t="s">
        <v>762</v>
      </c>
      <c r="B16" s="41">
        <v>167</v>
      </c>
      <c r="C16" s="43" t="s">
        <v>513</v>
      </c>
      <c r="D16" s="43" t="s">
        <v>512</v>
      </c>
      <c r="E16" s="43" t="s">
        <v>573</v>
      </c>
      <c r="F16" s="43" t="s">
        <v>572</v>
      </c>
      <c r="G16" s="43" t="s">
        <v>571</v>
      </c>
    </row>
    <row r="17" spans="1:7">
      <c r="A17" s="44" t="s">
        <v>733</v>
      </c>
      <c r="B17" s="41"/>
      <c r="C17" s="43"/>
      <c r="D17" s="43"/>
      <c r="E17" s="43"/>
      <c r="F17" s="43"/>
      <c r="G17" s="43"/>
    </row>
    <row r="18" spans="1:7" ht="256">
      <c r="A18" s="44" t="s">
        <v>765</v>
      </c>
      <c r="B18" s="41">
        <v>170</v>
      </c>
      <c r="C18" s="43" t="s">
        <v>570</v>
      </c>
      <c r="D18" s="43" t="s">
        <v>569</v>
      </c>
      <c r="E18" s="43" t="s">
        <v>521</v>
      </c>
      <c r="F18" s="43" t="s">
        <v>520</v>
      </c>
      <c r="G18" s="43" t="s">
        <v>623</v>
      </c>
    </row>
    <row r="19" spans="1:7">
      <c r="A19" s="44" t="s">
        <v>748</v>
      </c>
      <c r="B19" s="41"/>
      <c r="C19" s="38"/>
      <c r="D19" s="43"/>
      <c r="E19" s="43"/>
      <c r="F19" s="43"/>
      <c r="G19" s="43"/>
    </row>
    <row r="20" spans="1:7" ht="160">
      <c r="A20" s="44" t="s">
        <v>736</v>
      </c>
      <c r="B20" s="41">
        <v>173</v>
      </c>
      <c r="C20" s="43" t="s">
        <v>580</v>
      </c>
      <c r="D20" s="43" t="s">
        <v>579</v>
      </c>
      <c r="E20" s="43" t="s">
        <v>578</v>
      </c>
      <c r="F20" s="43" t="s">
        <v>576</v>
      </c>
      <c r="G20" s="43" t="s">
        <v>575</v>
      </c>
    </row>
    <row r="21" spans="1:7">
      <c r="A21" s="44" t="s">
        <v>752</v>
      </c>
      <c r="B21" s="41"/>
      <c r="C21" s="38"/>
      <c r="D21" s="43"/>
      <c r="E21" s="43"/>
      <c r="F21" s="43"/>
      <c r="G21" s="43"/>
    </row>
    <row r="22" spans="1:7" ht="112">
      <c r="A22" s="44" t="s">
        <v>743</v>
      </c>
      <c r="B22" s="41">
        <v>176</v>
      </c>
      <c r="C22" s="43" t="s">
        <v>532</v>
      </c>
      <c r="D22" s="43" t="s">
        <v>531</v>
      </c>
      <c r="E22" s="43" t="s">
        <v>530</v>
      </c>
      <c r="F22" s="43" t="s">
        <v>529</v>
      </c>
      <c r="G22" s="43" t="s">
        <v>598</v>
      </c>
    </row>
    <row r="23" spans="1:7">
      <c r="A23" s="42" t="s">
        <v>744</v>
      </c>
      <c r="B23" s="41"/>
      <c r="C23" s="38"/>
      <c r="D23" s="43"/>
      <c r="E23" s="43"/>
      <c r="F23" s="43"/>
      <c r="G23" s="43"/>
    </row>
    <row r="24" spans="1:7" ht="144">
      <c r="A24" s="42" t="s">
        <v>745</v>
      </c>
      <c r="B24" s="41">
        <v>179</v>
      </c>
      <c r="C24" s="43" t="s">
        <v>597</v>
      </c>
      <c r="D24" s="43" t="s">
        <v>596</v>
      </c>
      <c r="E24" s="43" t="s">
        <v>595</v>
      </c>
      <c r="F24" s="43" t="s">
        <v>594</v>
      </c>
      <c r="G24" s="43" t="s">
        <v>593</v>
      </c>
    </row>
    <row r="25" spans="1:7">
      <c r="A25" s="42" t="s">
        <v>728</v>
      </c>
      <c r="B25" s="41"/>
      <c r="C25" s="43"/>
      <c r="D25" s="43"/>
      <c r="E25" s="43"/>
      <c r="F25" s="43"/>
      <c r="G25" s="43"/>
    </row>
    <row r="26" spans="1:7">
      <c r="A26" s="42" t="s">
        <v>729</v>
      </c>
      <c r="B26" s="41"/>
      <c r="C26" s="38"/>
      <c r="D26" s="38"/>
      <c r="E26" s="38"/>
      <c r="F26" s="38"/>
      <c r="G26" s="38"/>
    </row>
    <row r="27" spans="1:7">
      <c r="A27" s="42" t="s">
        <v>730</v>
      </c>
      <c r="B27" s="41"/>
      <c r="C27" s="38"/>
      <c r="D27" s="38"/>
      <c r="E27" s="38"/>
      <c r="F27" s="38"/>
      <c r="G27" s="38"/>
    </row>
    <row r="28" spans="1:7">
      <c r="A28" s="42" t="s">
        <v>731</v>
      </c>
      <c r="B28" s="41"/>
      <c r="C28" s="38"/>
      <c r="D28" s="38"/>
      <c r="E28" s="38"/>
      <c r="F28" s="38"/>
      <c r="G28" s="38"/>
    </row>
    <row r="29" spans="1:7">
      <c r="A29" s="40" t="s">
        <v>777</v>
      </c>
      <c r="B29" s="41"/>
      <c r="C29" s="38"/>
      <c r="D29" s="38"/>
      <c r="E29" s="38"/>
      <c r="F29" s="38"/>
      <c r="G29" s="38"/>
    </row>
    <row r="30" spans="1:7">
      <c r="A30" s="40" t="s">
        <v>778</v>
      </c>
      <c r="B30" s="41"/>
      <c r="C30" s="38"/>
      <c r="D30" s="38"/>
      <c r="E30" s="38"/>
      <c r="F30" s="38"/>
      <c r="G30" s="38"/>
    </row>
    <row r="31" spans="1:7">
      <c r="A31" s="40" t="s">
        <v>779</v>
      </c>
      <c r="B31" s="41"/>
      <c r="C31" s="38"/>
      <c r="D31" s="38"/>
      <c r="E31" s="38"/>
      <c r="F31" s="38"/>
      <c r="G31" s="38"/>
    </row>
    <row r="32" spans="1:7">
      <c r="A32" s="40" t="s">
        <v>754</v>
      </c>
      <c r="B32" s="41"/>
      <c r="C32" s="38"/>
      <c r="D32" s="38"/>
      <c r="E32" s="38"/>
      <c r="F32" s="38"/>
      <c r="G32" s="38"/>
    </row>
    <row r="33" spans="1:7">
      <c r="A33" s="40" t="s">
        <v>755</v>
      </c>
      <c r="B33" s="41"/>
      <c r="C33" s="38"/>
      <c r="D33" s="38"/>
      <c r="E33" s="38"/>
      <c r="F33" s="38"/>
      <c r="G33" s="38"/>
    </row>
    <row r="34" spans="1:7">
      <c r="A34" s="40" t="s">
        <v>756</v>
      </c>
      <c r="B34" s="41"/>
      <c r="C34" s="38"/>
      <c r="D34" s="38"/>
      <c r="E34" s="38"/>
      <c r="F34" s="38"/>
      <c r="G34" s="38"/>
    </row>
    <row r="35" spans="1:7">
      <c r="A35" s="40" t="s">
        <v>757</v>
      </c>
      <c r="B35" s="41"/>
      <c r="C35" s="38"/>
      <c r="D35" s="38"/>
      <c r="E35" s="38"/>
      <c r="F35" s="38"/>
      <c r="G35" s="38"/>
    </row>
    <row r="36" spans="1:7">
      <c r="A36" s="40" t="s">
        <v>758</v>
      </c>
      <c r="B36" s="41"/>
      <c r="C36" s="38"/>
      <c r="D36" s="38"/>
      <c r="E36" s="38"/>
      <c r="F36" s="38"/>
      <c r="G36" s="38"/>
    </row>
    <row r="37" spans="1:7">
      <c r="A37" s="40" t="s">
        <v>776</v>
      </c>
      <c r="B37" s="41"/>
      <c r="C37" s="38"/>
      <c r="D37" s="38"/>
      <c r="E37" s="38"/>
      <c r="F37" s="38"/>
      <c r="G37" s="38"/>
    </row>
    <row r="38" spans="1:7">
      <c r="A38" s="40" t="s">
        <v>548</v>
      </c>
      <c r="B38" s="39"/>
      <c r="C38" s="38"/>
      <c r="D38" s="38"/>
      <c r="E38" s="38"/>
      <c r="F38" s="38"/>
      <c r="G38" s="38"/>
    </row>
  </sheetData>
  <sheetCalcPr fullCalcOnLoad="1"/>
  <phoneticPr fontId="34" type="noConversion"/>
  <pageMargins left="0.36000000000000004" right="0.36000000000000004" top="0.8" bottom="0.8" header="0.5" footer="0.5"/>
  <pageSetup paperSize="0" orientation="landscape" horizontalDpi="4294967292" verticalDpi="4294967292"/>
  <headerFooter>
    <oddHeader>&amp;C&amp;14Programmation CM2 - Vocabulaire - manuel Interlignes</oddHeader>
    <oddFooter>&amp;RDocument trouvé gratuitement  sur Tom Pouce à l'école - eklablog</oddFooter>
  </headerFooter>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38"/>
  <sheetViews>
    <sheetView view="pageLayout" topLeftCell="A6" workbookViewId="0">
      <selection activeCell="I8" sqref="I8"/>
    </sheetView>
  </sheetViews>
  <sheetFormatPr baseColWidth="10" defaultRowHeight="16"/>
  <cols>
    <col min="1" max="1" width="5.33203125" style="48" customWidth="1"/>
    <col min="2" max="2" width="5.1640625" style="37" customWidth="1"/>
    <col min="3" max="7" width="23.5" style="48" customWidth="1"/>
    <col min="8" max="8" width="20.83203125" style="47" customWidth="1"/>
    <col min="9" max="16384" width="10.83203125" style="48"/>
  </cols>
  <sheetData>
    <row r="1" spans="1:8" s="47" customFormat="1" ht="32">
      <c r="A1" s="43"/>
      <c r="B1" s="41"/>
      <c r="C1" s="43" t="s">
        <v>547</v>
      </c>
      <c r="D1" s="43" t="s">
        <v>546</v>
      </c>
      <c r="E1" s="43" t="s">
        <v>545</v>
      </c>
      <c r="F1" s="43" t="s">
        <v>586</v>
      </c>
      <c r="G1" s="224" t="s">
        <v>585</v>
      </c>
      <c r="H1" s="43" t="s">
        <v>888</v>
      </c>
    </row>
    <row r="2" spans="1:8" ht="80">
      <c r="A2" s="46" t="s">
        <v>584</v>
      </c>
      <c r="B2" s="41">
        <v>104</v>
      </c>
      <c r="C2" s="43" t="s">
        <v>473</v>
      </c>
      <c r="D2" s="43" t="s">
        <v>472</v>
      </c>
      <c r="E2" s="43" t="s">
        <v>466</v>
      </c>
      <c r="F2" s="43" t="s">
        <v>471</v>
      </c>
      <c r="G2" s="224" t="s">
        <v>470</v>
      </c>
      <c r="H2" s="43"/>
    </row>
    <row r="3" spans="1:8">
      <c r="A3" s="46" t="s">
        <v>774</v>
      </c>
      <c r="B3" s="41"/>
      <c r="C3" s="43"/>
      <c r="D3" s="43"/>
      <c r="E3" s="43"/>
      <c r="F3" s="43"/>
      <c r="G3" s="224"/>
      <c r="H3" s="43"/>
    </row>
    <row r="4" spans="1:8" ht="64">
      <c r="A4" s="46" t="s">
        <v>735</v>
      </c>
      <c r="B4" s="41">
        <v>107</v>
      </c>
      <c r="C4" s="43" t="s">
        <v>469</v>
      </c>
      <c r="D4" s="43" t="s">
        <v>425</v>
      </c>
      <c r="E4" s="43" t="s">
        <v>466</v>
      </c>
      <c r="F4" s="43" t="s">
        <v>424</v>
      </c>
      <c r="G4" s="224" t="s">
        <v>423</v>
      </c>
      <c r="H4" s="43"/>
    </row>
    <row r="5" spans="1:8">
      <c r="A5" s="46" t="s">
        <v>767</v>
      </c>
      <c r="B5" s="41"/>
      <c r="C5" s="43"/>
      <c r="D5" s="43"/>
      <c r="E5" s="43"/>
      <c r="F5" s="43"/>
      <c r="G5" s="224"/>
      <c r="H5" s="43"/>
    </row>
    <row r="6" spans="1:8" ht="64">
      <c r="A6" s="46" t="s">
        <v>766</v>
      </c>
      <c r="B6" s="41">
        <v>110</v>
      </c>
      <c r="C6" s="43" t="s">
        <v>537</v>
      </c>
      <c r="D6" s="43" t="s">
        <v>536</v>
      </c>
      <c r="E6" s="43" t="s">
        <v>466</v>
      </c>
      <c r="F6" s="43" t="s">
        <v>535</v>
      </c>
      <c r="G6" s="224" t="s">
        <v>457</v>
      </c>
      <c r="H6" s="43" t="s">
        <v>898</v>
      </c>
    </row>
    <row r="7" spans="1:8">
      <c r="A7" s="46" t="s">
        <v>768</v>
      </c>
      <c r="B7" s="41"/>
      <c r="C7" s="43"/>
      <c r="D7" s="43"/>
      <c r="E7" s="43"/>
      <c r="F7" s="43"/>
      <c r="G7" s="224"/>
      <c r="H7" s="43"/>
    </row>
    <row r="8" spans="1:8" ht="80">
      <c r="A8" s="46" t="s">
        <v>769</v>
      </c>
      <c r="B8" s="41">
        <v>113</v>
      </c>
      <c r="C8" s="43" t="s">
        <v>456</v>
      </c>
      <c r="D8" s="43" t="s">
        <v>455</v>
      </c>
      <c r="E8" s="43" t="s">
        <v>466</v>
      </c>
      <c r="F8" s="43" t="s">
        <v>454</v>
      </c>
      <c r="G8" s="224" t="s">
        <v>453</v>
      </c>
      <c r="H8" s="43"/>
    </row>
    <row r="9" spans="1:8">
      <c r="A9" s="40" t="s">
        <v>770</v>
      </c>
      <c r="B9" s="41"/>
      <c r="C9" s="43"/>
      <c r="D9" s="43"/>
      <c r="E9" s="43"/>
      <c r="F9" s="43"/>
      <c r="G9" s="224"/>
      <c r="H9" s="43"/>
    </row>
    <row r="10" spans="1:8" ht="54" customHeight="1">
      <c r="A10" s="40" t="s">
        <v>771</v>
      </c>
      <c r="B10" s="41">
        <v>116</v>
      </c>
      <c r="C10" s="43" t="s">
        <v>452</v>
      </c>
      <c r="D10" s="43" t="s">
        <v>451</v>
      </c>
      <c r="E10" s="43" t="s">
        <v>466</v>
      </c>
      <c r="F10" s="43" t="s">
        <v>493</v>
      </c>
      <c r="G10" s="224" t="s">
        <v>492</v>
      </c>
      <c r="H10" s="43"/>
    </row>
    <row r="11" spans="1:8">
      <c r="A11" s="40" t="s">
        <v>772</v>
      </c>
      <c r="B11" s="41"/>
      <c r="C11" s="43"/>
      <c r="D11" s="43"/>
      <c r="E11" s="43"/>
      <c r="F11" s="43"/>
      <c r="G11" s="224"/>
      <c r="H11" s="43"/>
    </row>
    <row r="12" spans="1:8" ht="96">
      <c r="A12" s="40" t="s">
        <v>773</v>
      </c>
      <c r="B12" s="41">
        <v>119</v>
      </c>
      <c r="C12" s="43" t="s">
        <v>491</v>
      </c>
      <c r="D12" s="43" t="s">
        <v>490</v>
      </c>
      <c r="E12" s="43" t="s">
        <v>466</v>
      </c>
      <c r="F12" s="43" t="s">
        <v>489</v>
      </c>
      <c r="G12" s="224" t="s">
        <v>488</v>
      </c>
      <c r="H12" s="43"/>
    </row>
    <row r="13" spans="1:8">
      <c r="A13" s="40" t="s">
        <v>759</v>
      </c>
      <c r="B13" s="41"/>
      <c r="C13" s="43"/>
      <c r="D13" s="43"/>
      <c r="E13" s="43"/>
      <c r="F13" s="43"/>
      <c r="G13" s="224"/>
      <c r="H13" s="43"/>
    </row>
    <row r="14" spans="1:8" ht="80">
      <c r="A14" s="40" t="s">
        <v>760</v>
      </c>
      <c r="B14" s="41">
        <v>122</v>
      </c>
      <c r="C14" s="43" t="s">
        <v>446</v>
      </c>
      <c r="D14" s="43" t="s">
        <v>445</v>
      </c>
      <c r="E14" s="43" t="s">
        <v>466</v>
      </c>
      <c r="F14" s="43" t="s">
        <v>444</v>
      </c>
      <c r="G14" s="224" t="s">
        <v>443</v>
      </c>
      <c r="H14" s="43"/>
    </row>
    <row r="15" spans="1:8">
      <c r="A15" s="40" t="s">
        <v>761</v>
      </c>
      <c r="B15" s="41"/>
      <c r="C15" s="43"/>
      <c r="D15" s="43"/>
      <c r="E15" s="43"/>
      <c r="F15" s="43"/>
      <c r="G15" s="224"/>
      <c r="H15" s="43"/>
    </row>
    <row r="16" spans="1:8" ht="80">
      <c r="A16" s="44" t="s">
        <v>762</v>
      </c>
      <c r="B16" s="41">
        <v>125</v>
      </c>
      <c r="C16" s="43" t="s">
        <v>442</v>
      </c>
      <c r="D16" s="43" t="s">
        <v>441</v>
      </c>
      <c r="E16" s="43" t="s">
        <v>466</v>
      </c>
      <c r="F16" s="43" t="s">
        <v>519</v>
      </c>
      <c r="G16" s="224" t="s">
        <v>518</v>
      </c>
      <c r="H16" s="43"/>
    </row>
    <row r="17" spans="1:8">
      <c r="A17" s="44" t="s">
        <v>733</v>
      </c>
      <c r="B17" s="41"/>
      <c r="C17" s="43"/>
      <c r="D17" s="43"/>
      <c r="E17" s="43"/>
      <c r="F17" s="43"/>
      <c r="G17" s="224"/>
      <c r="H17" s="43"/>
    </row>
    <row r="18" spans="1:8" ht="96">
      <c r="A18" s="44" t="s">
        <v>765</v>
      </c>
      <c r="B18" s="41">
        <v>128</v>
      </c>
      <c r="C18" s="43" t="s">
        <v>560</v>
      </c>
      <c r="D18" s="43" t="s">
        <v>559</v>
      </c>
      <c r="E18" s="43" t="s">
        <v>466</v>
      </c>
      <c r="F18" s="43" t="s">
        <v>558</v>
      </c>
      <c r="G18" s="224" t="s">
        <v>482</v>
      </c>
      <c r="H18" s="43"/>
    </row>
    <row r="19" spans="1:8">
      <c r="A19" s="44" t="s">
        <v>748</v>
      </c>
      <c r="B19" s="41"/>
      <c r="C19" s="43"/>
      <c r="D19" s="43"/>
      <c r="E19" s="43"/>
      <c r="F19" s="43"/>
      <c r="G19" s="224"/>
      <c r="H19" s="43"/>
    </row>
    <row r="20" spans="1:8" ht="112">
      <c r="A20" s="44" t="s">
        <v>736</v>
      </c>
      <c r="B20" s="41">
        <v>131</v>
      </c>
      <c r="C20" s="43" t="s">
        <v>481</v>
      </c>
      <c r="D20" s="43" t="s">
        <v>480</v>
      </c>
      <c r="E20" s="43" t="s">
        <v>466</v>
      </c>
      <c r="F20" s="43" t="s">
        <v>479</v>
      </c>
      <c r="G20" s="224" t="s">
        <v>478</v>
      </c>
      <c r="H20" s="43"/>
    </row>
    <row r="21" spans="1:8">
      <c r="A21" s="44" t="s">
        <v>752</v>
      </c>
      <c r="B21" s="41"/>
      <c r="C21" s="43"/>
      <c r="D21" s="43"/>
      <c r="E21" s="43"/>
      <c r="F21" s="43"/>
      <c r="G21" s="224"/>
      <c r="H21" s="43"/>
    </row>
    <row r="22" spans="1:8" ht="160">
      <c r="A22" s="44" t="s">
        <v>743</v>
      </c>
      <c r="B22" s="41">
        <v>134</v>
      </c>
      <c r="C22" s="43" t="s">
        <v>477</v>
      </c>
      <c r="D22" s="43" t="s">
        <v>476</v>
      </c>
      <c r="E22" s="43" t="s">
        <v>466</v>
      </c>
      <c r="F22" s="43" t="s">
        <v>509</v>
      </c>
      <c r="G22" s="224" t="s">
        <v>508</v>
      </c>
      <c r="H22" s="43"/>
    </row>
    <row r="23" spans="1:8">
      <c r="A23" s="42" t="s">
        <v>744</v>
      </c>
      <c r="B23" s="41"/>
      <c r="C23" s="43"/>
      <c r="D23" s="43"/>
      <c r="E23" s="43"/>
      <c r="F23" s="43"/>
      <c r="G23" s="224"/>
      <c r="H23" s="43"/>
    </row>
    <row r="24" spans="1:8" ht="96">
      <c r="A24" s="42" t="s">
        <v>745</v>
      </c>
      <c r="B24" s="41">
        <v>137</v>
      </c>
      <c r="C24" s="43" t="s">
        <v>507</v>
      </c>
      <c r="D24" s="43" t="s">
        <v>506</v>
      </c>
      <c r="E24" s="43" t="s">
        <v>466</v>
      </c>
      <c r="F24" s="43" t="s">
        <v>505</v>
      </c>
      <c r="G24" s="224" t="s">
        <v>504</v>
      </c>
      <c r="H24" s="43"/>
    </row>
    <row r="25" spans="1:8">
      <c r="A25" s="42" t="s">
        <v>728</v>
      </c>
      <c r="B25" s="41"/>
      <c r="C25" s="43"/>
      <c r="D25" s="43"/>
      <c r="E25" s="43"/>
      <c r="F25" s="43"/>
      <c r="G25" s="224"/>
      <c r="H25" s="43"/>
    </row>
    <row r="26" spans="1:8" ht="96">
      <c r="A26" s="42" t="s">
        <v>729</v>
      </c>
      <c r="B26" s="41">
        <v>140</v>
      </c>
      <c r="C26" s="43" t="s">
        <v>468</v>
      </c>
      <c r="D26" s="43" t="s">
        <v>467</v>
      </c>
      <c r="E26" s="43" t="s">
        <v>466</v>
      </c>
      <c r="F26" s="43" t="s">
        <v>465</v>
      </c>
      <c r="G26" s="224" t="s">
        <v>464</v>
      </c>
      <c r="H26" s="43"/>
    </row>
    <row r="27" spans="1:8">
      <c r="A27" s="42" t="s">
        <v>730</v>
      </c>
      <c r="B27" s="41"/>
      <c r="C27" s="49"/>
      <c r="D27" s="49"/>
      <c r="E27" s="49"/>
      <c r="F27" s="49"/>
      <c r="G27" s="49"/>
    </row>
    <row r="28" spans="1:8">
      <c r="A28" s="42" t="s">
        <v>731</v>
      </c>
      <c r="B28" s="41"/>
      <c r="C28" s="49"/>
      <c r="D28" s="49"/>
      <c r="E28" s="49"/>
      <c r="F28" s="49"/>
      <c r="G28" s="49"/>
    </row>
    <row r="29" spans="1:8">
      <c r="A29" s="40" t="s">
        <v>777</v>
      </c>
      <c r="B29" s="41"/>
      <c r="C29" s="49"/>
      <c r="D29" s="49"/>
      <c r="E29" s="49"/>
      <c r="F29" s="49"/>
      <c r="G29" s="49"/>
    </row>
    <row r="30" spans="1:8">
      <c r="A30" s="40" t="s">
        <v>778</v>
      </c>
      <c r="B30" s="41"/>
      <c r="C30" s="49"/>
      <c r="D30" s="49"/>
      <c r="E30" s="49"/>
      <c r="F30" s="49"/>
      <c r="G30" s="49"/>
    </row>
    <row r="31" spans="1:8">
      <c r="A31" s="40" t="s">
        <v>779</v>
      </c>
      <c r="B31" s="41"/>
      <c r="C31" s="49"/>
      <c r="D31" s="49"/>
      <c r="E31" s="49"/>
      <c r="F31" s="49"/>
      <c r="G31" s="49"/>
    </row>
    <row r="32" spans="1:8">
      <c r="A32" s="40" t="s">
        <v>754</v>
      </c>
      <c r="B32" s="41"/>
      <c r="C32" s="49"/>
      <c r="D32" s="49"/>
      <c r="E32" s="49"/>
      <c r="F32" s="49"/>
      <c r="G32" s="49"/>
    </row>
    <row r="33" spans="1:7">
      <c r="A33" s="40" t="s">
        <v>755</v>
      </c>
      <c r="B33" s="41"/>
      <c r="C33" s="49"/>
      <c r="D33" s="49"/>
      <c r="E33" s="49"/>
      <c r="F33" s="49"/>
      <c r="G33" s="49"/>
    </row>
    <row r="34" spans="1:7">
      <c r="A34" s="40" t="s">
        <v>756</v>
      </c>
      <c r="B34" s="41"/>
      <c r="C34" s="49"/>
      <c r="D34" s="49"/>
      <c r="E34" s="49"/>
      <c r="F34" s="49"/>
      <c r="G34" s="49"/>
    </row>
    <row r="35" spans="1:7">
      <c r="A35" s="40" t="s">
        <v>757</v>
      </c>
      <c r="B35" s="41"/>
      <c r="C35" s="49"/>
      <c r="D35" s="49"/>
      <c r="E35" s="49"/>
      <c r="F35" s="49"/>
      <c r="G35" s="49"/>
    </row>
    <row r="36" spans="1:7">
      <c r="A36" s="40" t="s">
        <v>758</v>
      </c>
      <c r="B36" s="41"/>
      <c r="C36" s="49"/>
      <c r="D36" s="49"/>
      <c r="E36" s="49"/>
      <c r="F36" s="49"/>
      <c r="G36" s="49"/>
    </row>
    <row r="37" spans="1:7">
      <c r="A37" s="40" t="s">
        <v>776</v>
      </c>
      <c r="B37" s="41"/>
      <c r="C37" s="49"/>
      <c r="D37" s="49"/>
      <c r="E37" s="49"/>
      <c r="F37" s="49"/>
      <c r="G37" s="49"/>
    </row>
    <row r="38" spans="1:7">
      <c r="A38" s="40" t="s">
        <v>548</v>
      </c>
      <c r="B38" s="39"/>
      <c r="C38" s="49"/>
      <c r="D38" s="49"/>
      <c r="E38" s="49"/>
      <c r="F38" s="49"/>
      <c r="G38" s="49"/>
    </row>
  </sheetData>
  <sheetCalcPr fullCalcOnLoad="1"/>
  <phoneticPr fontId="34" type="noConversion"/>
  <pageMargins left="0.36000000000000004" right="0.36000000000000004" top="0.8" bottom="0.8" header="0.5" footer="0.5"/>
  <pageSetup paperSize="0" orientation="landscape" horizontalDpi="4294967292" verticalDpi="4294967292"/>
  <headerFooter>
    <oddHeader>&amp;C&amp;14Programmation CM2 - Orthographe - manuel Interlignes</oddHeader>
    <oddFooter>&amp;RDocument trouvé gratuitement  sur Tom Pouce à l'école - eklablog</oddFooter>
  </headerFooter>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37"/>
  <sheetViews>
    <sheetView view="pageLayout" topLeftCell="A16" workbookViewId="0">
      <selection activeCell="C2" sqref="C2"/>
    </sheetView>
  </sheetViews>
  <sheetFormatPr baseColWidth="10" defaultRowHeight="14"/>
  <cols>
    <col min="1" max="1" width="5.1640625" style="50" customWidth="1"/>
    <col min="2" max="2" width="4.1640625" style="27" customWidth="1"/>
    <col min="3" max="7" width="23.83203125" style="50" customWidth="1"/>
    <col min="8" max="16384" width="10.83203125" style="50"/>
  </cols>
  <sheetData>
    <row r="1" spans="1:7" s="26" customFormat="1" ht="28">
      <c r="A1" s="29"/>
      <c r="B1" s="30"/>
      <c r="C1" s="29" t="s">
        <v>547</v>
      </c>
      <c r="D1" s="29" t="s">
        <v>546</v>
      </c>
      <c r="E1" s="29" t="s">
        <v>545</v>
      </c>
      <c r="F1" s="29" t="s">
        <v>586</v>
      </c>
      <c r="G1" s="29" t="s">
        <v>585</v>
      </c>
    </row>
    <row r="2" spans="1:7" ht="112">
      <c r="A2" s="35" t="s">
        <v>584</v>
      </c>
      <c r="B2" s="30">
        <v>62</v>
      </c>
      <c r="C2" s="29" t="s">
        <v>407</v>
      </c>
      <c r="D2" s="29" t="s">
        <v>406</v>
      </c>
      <c r="E2" s="29" t="s">
        <v>405</v>
      </c>
      <c r="F2" s="29" t="s">
        <v>404</v>
      </c>
      <c r="G2" s="29" t="s">
        <v>364</v>
      </c>
    </row>
    <row r="3" spans="1:7">
      <c r="A3" s="35" t="s">
        <v>774</v>
      </c>
      <c r="B3" s="30"/>
      <c r="C3" s="29"/>
      <c r="D3" s="29"/>
      <c r="E3" s="29"/>
      <c r="F3" s="29"/>
      <c r="G3" s="29"/>
    </row>
    <row r="4" spans="1:7" ht="182">
      <c r="A4" s="35" t="s">
        <v>735</v>
      </c>
      <c r="B4" s="30">
        <v>65</v>
      </c>
      <c r="C4" s="29" t="s">
        <v>363</v>
      </c>
      <c r="D4" s="29" t="s">
        <v>400</v>
      </c>
      <c r="E4" s="29" t="s">
        <v>391</v>
      </c>
      <c r="F4" s="29" t="s">
        <v>390</v>
      </c>
      <c r="G4" s="29" t="s">
        <v>429</v>
      </c>
    </row>
    <row r="5" spans="1:7">
      <c r="A5" s="35" t="s">
        <v>767</v>
      </c>
      <c r="B5" s="30"/>
      <c r="C5" s="29"/>
      <c r="D5" s="29"/>
      <c r="E5" s="29"/>
      <c r="F5" s="29"/>
      <c r="G5" s="29"/>
    </row>
    <row r="6" spans="1:7" ht="98">
      <c r="A6" s="35" t="s">
        <v>766</v>
      </c>
      <c r="B6" s="30">
        <v>68</v>
      </c>
      <c r="C6" s="29" t="s">
        <v>428</v>
      </c>
      <c r="D6" s="29" t="s">
        <v>427</v>
      </c>
      <c r="E6" s="29" t="s">
        <v>450</v>
      </c>
      <c r="F6" s="29" t="s">
        <v>426</v>
      </c>
      <c r="G6" s="29" t="s">
        <v>385</v>
      </c>
    </row>
    <row r="7" spans="1:7">
      <c r="A7" s="35" t="s">
        <v>768</v>
      </c>
      <c r="B7" s="30"/>
      <c r="C7" s="29"/>
      <c r="D7" s="29"/>
      <c r="E7" s="29"/>
      <c r="F7" s="29"/>
      <c r="G7" s="29"/>
    </row>
    <row r="8" spans="1:7" ht="84">
      <c r="A8" s="35" t="s">
        <v>769</v>
      </c>
      <c r="B8" s="30">
        <v>71</v>
      </c>
      <c r="C8" s="29" t="s">
        <v>384</v>
      </c>
      <c r="D8" s="29" t="s">
        <v>383</v>
      </c>
      <c r="E8" s="29" t="s">
        <v>450</v>
      </c>
      <c r="F8" s="29" t="s">
        <v>421</v>
      </c>
      <c r="G8" s="29" t="s">
        <v>420</v>
      </c>
    </row>
    <row r="9" spans="1:7">
      <c r="A9" s="31" t="s">
        <v>770</v>
      </c>
      <c r="B9" s="30"/>
      <c r="C9" s="29"/>
      <c r="D9" s="29"/>
      <c r="E9" s="29"/>
      <c r="F9" s="29"/>
      <c r="G9" s="29"/>
    </row>
    <row r="10" spans="1:7" ht="64" customHeight="1">
      <c r="A10" s="31" t="s">
        <v>771</v>
      </c>
      <c r="B10" s="30">
        <v>74</v>
      </c>
      <c r="C10" s="29" t="s">
        <v>460</v>
      </c>
      <c r="D10" s="29" t="s">
        <v>459</v>
      </c>
      <c r="E10" s="29" t="s">
        <v>450</v>
      </c>
      <c r="F10" s="29" t="s">
        <v>448</v>
      </c>
      <c r="G10" s="29" t="s">
        <v>447</v>
      </c>
    </row>
    <row r="11" spans="1:7">
      <c r="A11" s="31" t="s">
        <v>772</v>
      </c>
      <c r="B11" s="30"/>
      <c r="C11" s="29"/>
      <c r="D11" s="29"/>
      <c r="E11" s="29"/>
      <c r="F11" s="29"/>
      <c r="G11" s="29"/>
    </row>
    <row r="12" spans="1:7" ht="64" customHeight="1">
      <c r="A12" s="31" t="s">
        <v>773</v>
      </c>
      <c r="B12" s="30">
        <v>77</v>
      </c>
      <c r="C12" s="29" t="s">
        <v>403</v>
      </c>
      <c r="D12" s="29" t="s">
        <v>402</v>
      </c>
      <c r="E12" s="29" t="s">
        <v>450</v>
      </c>
      <c r="F12" s="29" t="s">
        <v>401</v>
      </c>
      <c r="G12" s="29" t="s">
        <v>440</v>
      </c>
    </row>
    <row r="13" spans="1:7">
      <c r="A13" s="31" t="s">
        <v>759</v>
      </c>
      <c r="B13" s="30"/>
      <c r="C13" s="29"/>
      <c r="D13" s="29"/>
      <c r="E13" s="29"/>
      <c r="F13" s="29"/>
      <c r="G13" s="29"/>
    </row>
    <row r="14" spans="1:7" ht="140">
      <c r="A14" s="31" t="s">
        <v>760</v>
      </c>
      <c r="B14" s="30">
        <v>80</v>
      </c>
      <c r="C14" s="29" t="s">
        <v>439</v>
      </c>
      <c r="D14" s="29" t="s">
        <v>485</v>
      </c>
      <c r="E14" s="29" t="s">
        <v>450</v>
      </c>
      <c r="F14" s="29" t="s">
        <v>484</v>
      </c>
      <c r="G14" s="29" t="s">
        <v>483</v>
      </c>
    </row>
    <row r="15" spans="1:7">
      <c r="A15" s="31" t="s">
        <v>761</v>
      </c>
      <c r="B15" s="30"/>
      <c r="C15" s="29"/>
      <c r="D15" s="29"/>
      <c r="E15" s="29"/>
      <c r="F15" s="29"/>
      <c r="G15" s="29"/>
    </row>
    <row r="16" spans="1:7" ht="84">
      <c r="A16" s="34" t="s">
        <v>762</v>
      </c>
      <c r="B16" s="30">
        <v>83</v>
      </c>
      <c r="C16" s="29" t="s">
        <v>436</v>
      </c>
      <c r="D16" s="29" t="s">
        <v>435</v>
      </c>
      <c r="E16" s="29" t="s">
        <v>450</v>
      </c>
      <c r="F16" s="29" t="s">
        <v>422</v>
      </c>
      <c r="G16" s="29" t="s">
        <v>462</v>
      </c>
    </row>
    <row r="17" spans="1:7">
      <c r="A17" s="34" t="s">
        <v>733</v>
      </c>
      <c r="B17" s="30"/>
      <c r="C17" s="29"/>
      <c r="D17" s="29"/>
      <c r="E17" s="29"/>
      <c r="F17" s="29"/>
      <c r="G17" s="29"/>
    </row>
    <row r="18" spans="1:7" ht="70">
      <c r="A18" s="34" t="s">
        <v>765</v>
      </c>
      <c r="B18" s="30">
        <v>86</v>
      </c>
      <c r="C18" s="29" t="s">
        <v>461</v>
      </c>
      <c r="D18" s="29" t="s">
        <v>463</v>
      </c>
      <c r="E18" s="29" t="s">
        <v>450</v>
      </c>
      <c r="F18" s="29" t="s">
        <v>502</v>
      </c>
      <c r="G18" s="29" t="s">
        <v>501</v>
      </c>
    </row>
    <row r="19" spans="1:7">
      <c r="A19" s="34" t="s">
        <v>748</v>
      </c>
      <c r="B19" s="30"/>
      <c r="C19" s="29"/>
      <c r="D19" s="29"/>
      <c r="E19" s="29"/>
      <c r="F19" s="29"/>
      <c r="G19" s="29"/>
    </row>
    <row r="20" spans="1:7" ht="90" customHeight="1">
      <c r="A20" s="34" t="s">
        <v>736</v>
      </c>
      <c r="B20" s="30">
        <v>89</v>
      </c>
      <c r="C20" s="29" t="s">
        <v>500</v>
      </c>
      <c r="D20" s="29" t="s">
        <v>499</v>
      </c>
      <c r="E20" s="29" t="s">
        <v>430</v>
      </c>
      <c r="F20" s="29" t="s">
        <v>498</v>
      </c>
      <c r="G20" s="29" t="s">
        <v>413</v>
      </c>
    </row>
    <row r="21" spans="1:7">
      <c r="A21" s="34" t="s">
        <v>752</v>
      </c>
      <c r="B21" s="30"/>
      <c r="C21" s="29"/>
      <c r="D21" s="29"/>
      <c r="E21" s="29"/>
      <c r="F21" s="29"/>
      <c r="G21" s="29"/>
    </row>
    <row r="22" spans="1:7" ht="140">
      <c r="A22" s="34" t="s">
        <v>743</v>
      </c>
      <c r="B22" s="30">
        <v>92</v>
      </c>
      <c r="C22" s="29" t="s">
        <v>412</v>
      </c>
      <c r="D22" s="29" t="s">
        <v>411</v>
      </c>
      <c r="E22" s="29" t="s">
        <v>450</v>
      </c>
      <c r="F22" s="29" t="s">
        <v>449</v>
      </c>
      <c r="G22" s="29" t="s">
        <v>517</v>
      </c>
    </row>
    <row r="23" spans="1:7">
      <c r="A23" s="33" t="s">
        <v>744</v>
      </c>
      <c r="B23" s="30"/>
      <c r="C23" s="29"/>
      <c r="D23" s="29"/>
      <c r="E23" s="29"/>
      <c r="F23" s="29"/>
      <c r="G23" s="29"/>
    </row>
    <row r="24" spans="1:7" ht="98">
      <c r="A24" s="33" t="s">
        <v>745</v>
      </c>
      <c r="B24" s="30">
        <v>95</v>
      </c>
      <c r="C24" s="29" t="s">
        <v>516</v>
      </c>
      <c r="D24" s="29" t="s">
        <v>515</v>
      </c>
      <c r="E24" s="29" t="s">
        <v>430</v>
      </c>
      <c r="F24" s="29" t="s">
        <v>434</v>
      </c>
      <c r="G24" s="29" t="s">
        <v>433</v>
      </c>
    </row>
    <row r="25" spans="1:7">
      <c r="A25" s="33" t="s">
        <v>728</v>
      </c>
      <c r="B25" s="30"/>
      <c r="C25" s="29"/>
      <c r="D25" s="29"/>
      <c r="E25" s="29"/>
      <c r="F25" s="29"/>
      <c r="G25" s="29"/>
    </row>
    <row r="26" spans="1:7" ht="98">
      <c r="A26" s="33" t="s">
        <v>729</v>
      </c>
      <c r="B26" s="30">
        <v>98</v>
      </c>
      <c r="C26" s="29" t="s">
        <v>432</v>
      </c>
      <c r="D26" s="29" t="s">
        <v>431</v>
      </c>
      <c r="E26" s="29" t="s">
        <v>430</v>
      </c>
      <c r="F26" s="29" t="s">
        <v>475</v>
      </c>
      <c r="G26" s="29" t="s">
        <v>474</v>
      </c>
    </row>
    <row r="27" spans="1:7">
      <c r="A27" s="33" t="s">
        <v>730</v>
      </c>
      <c r="B27" s="30"/>
      <c r="C27" s="51"/>
      <c r="D27" s="51"/>
      <c r="E27" s="51"/>
      <c r="F27" s="51"/>
      <c r="G27" s="51"/>
    </row>
    <row r="28" spans="1:7">
      <c r="A28" s="33" t="s">
        <v>731</v>
      </c>
      <c r="B28" s="30"/>
      <c r="C28" s="51"/>
      <c r="D28" s="51"/>
      <c r="E28" s="51"/>
      <c r="F28" s="51"/>
      <c r="G28" s="51"/>
    </row>
    <row r="29" spans="1:7">
      <c r="A29" s="31" t="s">
        <v>777</v>
      </c>
      <c r="B29" s="30"/>
      <c r="C29" s="51"/>
      <c r="D29" s="51"/>
      <c r="E29" s="51"/>
      <c r="F29" s="51"/>
      <c r="G29" s="51"/>
    </row>
    <row r="30" spans="1:7">
      <c r="A30" s="31" t="s">
        <v>778</v>
      </c>
      <c r="B30" s="30"/>
      <c r="C30" s="51"/>
      <c r="D30" s="51"/>
      <c r="E30" s="51"/>
      <c r="F30" s="51"/>
      <c r="G30" s="51"/>
    </row>
    <row r="31" spans="1:7">
      <c r="A31" s="31" t="s">
        <v>779</v>
      </c>
      <c r="B31" s="30"/>
      <c r="C31" s="51"/>
      <c r="D31" s="51"/>
      <c r="E31" s="51"/>
      <c r="F31" s="51"/>
      <c r="G31" s="51"/>
    </row>
    <row r="32" spans="1:7">
      <c r="A32" s="31" t="s">
        <v>754</v>
      </c>
      <c r="B32" s="30"/>
      <c r="C32" s="51"/>
      <c r="D32" s="51"/>
      <c r="E32" s="51"/>
      <c r="F32" s="51"/>
      <c r="G32" s="51"/>
    </row>
    <row r="33" spans="1:7">
      <c r="A33" s="31" t="s">
        <v>755</v>
      </c>
      <c r="B33" s="30"/>
      <c r="C33" s="51"/>
      <c r="D33" s="51"/>
      <c r="E33" s="51"/>
      <c r="F33" s="51"/>
      <c r="G33" s="51"/>
    </row>
    <row r="34" spans="1:7">
      <c r="A34" s="31" t="s">
        <v>756</v>
      </c>
      <c r="B34" s="30"/>
      <c r="C34" s="51"/>
      <c r="D34" s="51"/>
      <c r="E34" s="51"/>
      <c r="F34" s="51"/>
      <c r="G34" s="51"/>
    </row>
    <row r="35" spans="1:7">
      <c r="A35" s="31" t="s">
        <v>757</v>
      </c>
      <c r="B35" s="30"/>
      <c r="C35" s="51"/>
      <c r="D35" s="51"/>
      <c r="E35" s="51"/>
      <c r="F35" s="51"/>
      <c r="G35" s="51"/>
    </row>
    <row r="36" spans="1:7">
      <c r="A36" s="31" t="s">
        <v>758</v>
      </c>
      <c r="B36" s="30"/>
      <c r="C36" s="51"/>
      <c r="D36" s="51"/>
      <c r="E36" s="51"/>
      <c r="F36" s="51"/>
      <c r="G36" s="51"/>
    </row>
    <row r="37" spans="1:7">
      <c r="A37" s="31" t="s">
        <v>776</v>
      </c>
      <c r="B37" s="30"/>
      <c r="C37" s="51"/>
      <c r="D37" s="51"/>
      <c r="E37" s="51"/>
      <c r="F37" s="51"/>
      <c r="G37" s="51"/>
    </row>
  </sheetData>
  <sheetCalcPr fullCalcOnLoad="1"/>
  <phoneticPr fontId="34" type="noConversion"/>
  <pageMargins left="0.36000000000000004" right="0.36000000000000004" top="0.8" bottom="0.8" header="0.5" footer="0.5"/>
  <pageSetup paperSize="0" orientation="landscape" horizontalDpi="4294967292" verticalDpi="4294967292"/>
  <headerFooter>
    <oddHeader>&amp;C&amp;14Programmation CM2 - Conjugaison - manuel Interlignes</oddHeader>
    <oddFooter>&amp;RDocument trouvé gratuitement  sur Tom Pouce à l'école - eklablog</oddFooter>
  </headerFooter>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D37"/>
  <sheetViews>
    <sheetView view="pageLayout" topLeftCell="A22" workbookViewId="0">
      <selection activeCell="B7" sqref="B7"/>
    </sheetView>
  </sheetViews>
  <sheetFormatPr baseColWidth="10" defaultRowHeight="12"/>
  <cols>
    <col min="1" max="1" width="4.33203125" style="52" customWidth="1"/>
    <col min="2" max="2" width="43" style="52" customWidth="1"/>
    <col min="3" max="3" width="42.6640625" style="52" customWidth="1"/>
    <col min="4" max="4" width="29.1640625" style="52" customWidth="1"/>
    <col min="5" max="16384" width="10.83203125" style="52"/>
  </cols>
  <sheetData>
    <row r="2" spans="1:4" ht="240">
      <c r="A2" s="52" t="s">
        <v>140</v>
      </c>
      <c r="B2" s="5" t="s">
        <v>139</v>
      </c>
      <c r="C2" s="5" t="s">
        <v>160</v>
      </c>
      <c r="D2" s="5" t="s">
        <v>155</v>
      </c>
    </row>
    <row r="3" spans="1:4">
      <c r="A3" s="52" t="s">
        <v>774</v>
      </c>
    </row>
    <row r="4" spans="1:4">
      <c r="A4" s="52" t="s">
        <v>735</v>
      </c>
    </row>
    <row r="5" spans="1:4" ht="156">
      <c r="A5" s="52" t="s">
        <v>767</v>
      </c>
      <c r="B5" s="5" t="s">
        <v>166</v>
      </c>
      <c r="C5" s="5" t="s">
        <v>158</v>
      </c>
      <c r="D5" s="5" t="s">
        <v>157</v>
      </c>
    </row>
    <row r="6" spans="1:4" ht="156">
      <c r="A6" s="52" t="s">
        <v>766</v>
      </c>
      <c r="B6" s="5" t="s">
        <v>902</v>
      </c>
    </row>
    <row r="7" spans="1:4">
      <c r="A7" s="52" t="s">
        <v>768</v>
      </c>
    </row>
    <row r="8" spans="1:4" ht="132">
      <c r="A8" s="52" t="s">
        <v>769</v>
      </c>
      <c r="B8" s="5" t="s">
        <v>156</v>
      </c>
      <c r="C8" s="5" t="s">
        <v>161</v>
      </c>
      <c r="D8" s="5" t="s">
        <v>172</v>
      </c>
    </row>
    <row r="9" spans="1:4">
      <c r="A9" s="52" t="s">
        <v>770</v>
      </c>
    </row>
    <row r="10" spans="1:4">
      <c r="A10" s="52" t="s">
        <v>771</v>
      </c>
    </row>
    <row r="11" spans="1:4" ht="156">
      <c r="A11" s="52" t="s">
        <v>772</v>
      </c>
      <c r="B11" s="5" t="s">
        <v>171</v>
      </c>
      <c r="C11" s="5" t="s">
        <v>165</v>
      </c>
      <c r="D11" s="5" t="s">
        <v>164</v>
      </c>
    </row>
    <row r="12" spans="1:4">
      <c r="A12" s="52" t="s">
        <v>773</v>
      </c>
    </row>
    <row r="13" spans="1:4">
      <c r="A13" s="52" t="s">
        <v>759</v>
      </c>
    </row>
    <row r="14" spans="1:4" ht="144">
      <c r="A14" s="52" t="s">
        <v>760</v>
      </c>
      <c r="B14" s="5" t="s">
        <v>163</v>
      </c>
      <c r="C14" s="5" t="s">
        <v>162</v>
      </c>
      <c r="D14" s="5" t="s">
        <v>168</v>
      </c>
    </row>
    <row r="15" spans="1:4">
      <c r="A15" s="52" t="s">
        <v>761</v>
      </c>
    </row>
    <row r="16" spans="1:4">
      <c r="A16" s="52" t="s">
        <v>762</v>
      </c>
    </row>
    <row r="17" spans="1:4" ht="168">
      <c r="A17" s="52" t="s">
        <v>733</v>
      </c>
      <c r="B17" s="5" t="s">
        <v>167</v>
      </c>
      <c r="C17" s="5" t="s">
        <v>179</v>
      </c>
      <c r="D17" s="5" t="s">
        <v>170</v>
      </c>
    </row>
    <row r="18" spans="1:4">
      <c r="A18" s="52" t="s">
        <v>765</v>
      </c>
    </row>
    <row r="19" spans="1:4">
      <c r="A19" s="52" t="s">
        <v>748</v>
      </c>
    </row>
    <row r="20" spans="1:4" ht="156">
      <c r="A20" s="52" t="s">
        <v>736</v>
      </c>
      <c r="B20" s="5" t="s">
        <v>169</v>
      </c>
      <c r="C20" s="5" t="s">
        <v>174</v>
      </c>
      <c r="D20" s="5" t="s">
        <v>173</v>
      </c>
    </row>
    <row r="21" spans="1:4">
      <c r="A21" s="52" t="s">
        <v>752</v>
      </c>
    </row>
    <row r="22" spans="1:4">
      <c r="A22" s="52" t="s">
        <v>743</v>
      </c>
    </row>
    <row r="23" spans="1:4" ht="156">
      <c r="A23" s="52" t="s">
        <v>744</v>
      </c>
      <c r="B23" s="5" t="s">
        <v>188</v>
      </c>
      <c r="C23" s="5" t="s">
        <v>178</v>
      </c>
      <c r="D23" s="5" t="s">
        <v>177</v>
      </c>
    </row>
    <row r="24" spans="1:4">
      <c r="A24" s="52" t="s">
        <v>745</v>
      </c>
    </row>
    <row r="25" spans="1:4">
      <c r="A25" s="52" t="s">
        <v>728</v>
      </c>
    </row>
    <row r="26" spans="1:4" ht="156">
      <c r="A26" s="52" t="s">
        <v>729</v>
      </c>
      <c r="B26" s="5" t="s">
        <v>176</v>
      </c>
      <c r="C26" s="5" t="s">
        <v>175</v>
      </c>
      <c r="D26" s="5" t="s">
        <v>200</v>
      </c>
    </row>
    <row r="27" spans="1:4">
      <c r="A27" s="52" t="s">
        <v>730</v>
      </c>
    </row>
    <row r="28" spans="1:4">
      <c r="A28" s="52" t="s">
        <v>731</v>
      </c>
    </row>
    <row r="29" spans="1:4" ht="168">
      <c r="A29" s="52" t="s">
        <v>777</v>
      </c>
      <c r="B29" s="5" t="s">
        <v>199</v>
      </c>
      <c r="C29" s="5" t="s">
        <v>193</v>
      </c>
      <c r="D29" s="5" t="s">
        <v>182</v>
      </c>
    </row>
    <row r="30" spans="1:4">
      <c r="A30" s="52" t="s">
        <v>778</v>
      </c>
    </row>
    <row r="31" spans="1:4">
      <c r="A31" s="52" t="s">
        <v>779</v>
      </c>
    </row>
    <row r="32" spans="1:4" ht="180">
      <c r="A32" s="52" t="s">
        <v>754</v>
      </c>
      <c r="B32" s="5" t="s">
        <v>181</v>
      </c>
      <c r="C32" s="5" t="s">
        <v>180</v>
      </c>
      <c r="D32" s="5" t="s">
        <v>220</v>
      </c>
    </row>
    <row r="33" spans="1:2">
      <c r="A33" s="52" t="s">
        <v>755</v>
      </c>
    </row>
    <row r="34" spans="1:2">
      <c r="A34" s="52" t="s">
        <v>756</v>
      </c>
    </row>
    <row r="35" spans="1:2" ht="36">
      <c r="A35" s="52" t="s">
        <v>757</v>
      </c>
      <c r="B35" s="5" t="s">
        <v>219</v>
      </c>
    </row>
    <row r="36" spans="1:2">
      <c r="A36" s="52" t="s">
        <v>758</v>
      </c>
    </row>
    <row r="37" spans="1:2">
      <c r="A37" s="52" t="s">
        <v>776</v>
      </c>
    </row>
  </sheetData>
  <sheetCalcPr fullCalcOnLoad="1"/>
  <phoneticPr fontId="34" type="noConversion"/>
  <pageMargins left="0.75000000000000011" right="0.75000000000000011" top="1" bottom="1" header="0.5" footer="0.5"/>
  <pageSetup paperSize="0" orientation="landscape" horizontalDpi="4294967292" verticalDpi="4294967292"/>
  <headerFooter>
    <oddHeader>&amp;C&amp;14Programmation CM2 en Anglais (Speak and Play - SED)</oddHeader>
    <oddFooter>&amp;RDocument trouvé sur "Tom Pouce à l'école"</oddFooter>
  </headerFooter>
  <extLst>
    <ext xmlns:mx="http://schemas.microsoft.com/office/mac/excel/2008/main" uri="http://schemas.microsoft.com/office/mac/excel/2008/main">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38"/>
  <sheetViews>
    <sheetView view="pageLayout" workbookViewId="0">
      <selection activeCell="B10" sqref="B10"/>
    </sheetView>
  </sheetViews>
  <sheetFormatPr baseColWidth="10" defaultRowHeight="12"/>
  <cols>
    <col min="1" max="1" width="4.1640625" customWidth="1"/>
    <col min="2" max="2" width="9.1640625" style="52" customWidth="1"/>
    <col min="3" max="4" width="28.1640625" customWidth="1"/>
    <col min="5" max="5" width="30" customWidth="1"/>
    <col min="6" max="6" width="28.1640625" customWidth="1"/>
  </cols>
  <sheetData>
    <row r="1" spans="1:6" s="5" customFormat="1">
      <c r="A1" s="61"/>
      <c r="B1" s="54" t="s">
        <v>350</v>
      </c>
      <c r="C1" s="60" t="s">
        <v>544</v>
      </c>
      <c r="D1" s="60" t="s">
        <v>542</v>
      </c>
      <c r="E1" s="60" t="s">
        <v>382</v>
      </c>
      <c r="F1" s="60" t="s">
        <v>381</v>
      </c>
    </row>
    <row r="2" spans="1:6" ht="74" customHeight="1">
      <c r="A2" s="59" t="s">
        <v>584</v>
      </c>
      <c r="B2" s="54">
        <v>28</v>
      </c>
      <c r="C2" s="56" t="s">
        <v>380</v>
      </c>
      <c r="D2" s="56" t="s">
        <v>368</v>
      </c>
      <c r="E2" s="56" t="s">
        <v>379</v>
      </c>
      <c r="F2" s="56" t="s">
        <v>378</v>
      </c>
    </row>
    <row r="3" spans="1:6" ht="13">
      <c r="A3" s="59" t="s">
        <v>774</v>
      </c>
      <c r="B3" s="54">
        <v>29</v>
      </c>
      <c r="C3" s="56"/>
      <c r="D3" s="56"/>
      <c r="E3" s="56"/>
      <c r="F3" s="56"/>
    </row>
    <row r="4" spans="1:6" ht="73" customHeight="1">
      <c r="A4" s="59" t="s">
        <v>735</v>
      </c>
      <c r="B4" s="54">
        <v>30</v>
      </c>
      <c r="C4" s="56" t="s">
        <v>419</v>
      </c>
      <c r="D4" s="56" t="s">
        <v>368</v>
      </c>
      <c r="E4" s="56" t="s">
        <v>418</v>
      </c>
      <c r="F4" s="56" t="s">
        <v>417</v>
      </c>
    </row>
    <row r="5" spans="1:6" ht="13">
      <c r="A5" s="59" t="s">
        <v>767</v>
      </c>
      <c r="B5" s="54">
        <v>31</v>
      </c>
      <c r="C5" s="56"/>
      <c r="D5" s="56"/>
      <c r="E5" s="56"/>
      <c r="F5" s="56"/>
    </row>
    <row r="6" spans="1:6" ht="74" customHeight="1">
      <c r="A6" s="59" t="s">
        <v>766</v>
      </c>
      <c r="B6" s="54">
        <v>32</v>
      </c>
      <c r="C6" s="56" t="s">
        <v>375</v>
      </c>
      <c r="D6" s="56" t="s">
        <v>368</v>
      </c>
      <c r="E6" s="56" t="s">
        <v>336</v>
      </c>
      <c r="F6" s="56" t="s">
        <v>374</v>
      </c>
    </row>
    <row r="7" spans="1:6" ht="13">
      <c r="A7" s="59" t="s">
        <v>768</v>
      </c>
      <c r="B7" s="54">
        <v>33</v>
      </c>
      <c r="C7" s="56"/>
      <c r="D7" s="56"/>
      <c r="E7" s="56"/>
      <c r="F7" s="56"/>
    </row>
    <row r="8" spans="1:6" ht="72" customHeight="1">
      <c r="A8" s="59" t="s">
        <v>769</v>
      </c>
      <c r="B8" s="54">
        <v>34</v>
      </c>
      <c r="C8" s="56" t="s">
        <v>373</v>
      </c>
      <c r="D8" s="56" t="s">
        <v>368</v>
      </c>
      <c r="E8" s="56" t="s">
        <v>372</v>
      </c>
      <c r="F8" s="56" t="s">
        <v>371</v>
      </c>
    </row>
    <row r="9" spans="1:6" ht="13">
      <c r="A9" s="55" t="s">
        <v>770</v>
      </c>
      <c r="B9" s="54">
        <v>35</v>
      </c>
      <c r="C9" s="56"/>
      <c r="D9" s="56"/>
      <c r="E9" s="56"/>
      <c r="F9" s="56"/>
    </row>
    <row r="10" spans="1:6" ht="69" customHeight="1">
      <c r="A10" s="55" t="s">
        <v>771</v>
      </c>
      <c r="B10" s="54">
        <v>36</v>
      </c>
      <c r="C10" s="56" t="s">
        <v>337</v>
      </c>
      <c r="D10" s="56" t="s">
        <v>368</v>
      </c>
      <c r="E10" s="56" t="s">
        <v>336</v>
      </c>
      <c r="F10" s="56" t="s">
        <v>335</v>
      </c>
    </row>
    <row r="11" spans="1:6" ht="13">
      <c r="A11" s="55" t="s">
        <v>772</v>
      </c>
      <c r="B11" s="54"/>
      <c r="C11" s="56"/>
      <c r="D11" s="56"/>
      <c r="E11" s="56"/>
      <c r="F11" s="56"/>
    </row>
    <row r="12" spans="1:6" ht="74" customHeight="1">
      <c r="A12" s="55" t="s">
        <v>773</v>
      </c>
      <c r="B12" s="54">
        <v>38</v>
      </c>
      <c r="C12" s="56" t="s">
        <v>334</v>
      </c>
      <c r="D12" s="56" t="s">
        <v>368</v>
      </c>
      <c r="E12" s="56" t="s">
        <v>333</v>
      </c>
      <c r="F12" s="56" t="s">
        <v>367</v>
      </c>
    </row>
    <row r="13" spans="1:6" ht="13">
      <c r="A13" s="55" t="s">
        <v>759</v>
      </c>
      <c r="B13" s="54">
        <v>39</v>
      </c>
      <c r="C13" s="56"/>
      <c r="D13" s="56"/>
      <c r="E13" s="56"/>
      <c r="F13" s="56"/>
    </row>
    <row r="14" spans="1:6" ht="13">
      <c r="A14" s="55" t="s">
        <v>760</v>
      </c>
      <c r="B14" s="54">
        <v>40</v>
      </c>
      <c r="C14" s="56" t="s">
        <v>408</v>
      </c>
      <c r="D14" s="56"/>
      <c r="E14" s="56"/>
      <c r="F14" s="56"/>
    </row>
    <row r="15" spans="1:6" ht="13">
      <c r="A15" s="55" t="s">
        <v>761</v>
      </c>
      <c r="B15" s="54">
        <v>41</v>
      </c>
      <c r="C15" s="56"/>
      <c r="D15" s="56"/>
      <c r="E15" s="56"/>
      <c r="F15" s="56"/>
    </row>
    <row r="16" spans="1:6" ht="137" customHeight="1">
      <c r="A16" s="58" t="s">
        <v>762</v>
      </c>
      <c r="B16" s="54">
        <v>42</v>
      </c>
      <c r="C16" s="56" t="s">
        <v>366</v>
      </c>
      <c r="D16" s="56" t="s">
        <v>368</v>
      </c>
      <c r="E16" s="56" t="s">
        <v>365</v>
      </c>
      <c r="F16" s="56" t="s">
        <v>362</v>
      </c>
    </row>
    <row r="17" spans="1:6" ht="13">
      <c r="A17" s="58" t="s">
        <v>733</v>
      </c>
      <c r="B17" s="54">
        <v>43</v>
      </c>
      <c r="C17" s="56"/>
      <c r="D17" s="56"/>
      <c r="E17" s="56"/>
      <c r="F17" s="56"/>
    </row>
    <row r="18" spans="1:6" ht="72" customHeight="1">
      <c r="A18" s="58" t="s">
        <v>765</v>
      </c>
      <c r="B18" s="54">
        <v>44</v>
      </c>
      <c r="C18" s="56" t="s">
        <v>399</v>
      </c>
      <c r="D18" s="56" t="s">
        <v>368</v>
      </c>
      <c r="E18" s="56" t="s">
        <v>398</v>
      </c>
      <c r="F18" s="56" t="s">
        <v>397</v>
      </c>
    </row>
    <row r="19" spans="1:6" ht="24" customHeight="1">
      <c r="A19" s="58" t="s">
        <v>748</v>
      </c>
      <c r="B19" s="54">
        <v>45</v>
      </c>
      <c r="C19" s="56"/>
      <c r="D19" s="56"/>
      <c r="E19" s="56"/>
      <c r="F19" s="56"/>
    </row>
    <row r="20" spans="1:6" ht="109" customHeight="1">
      <c r="A20" s="58" t="s">
        <v>736</v>
      </c>
      <c r="B20" s="54">
        <v>46</v>
      </c>
      <c r="C20" s="56" t="s">
        <v>438</v>
      </c>
      <c r="D20" s="56" t="s">
        <v>368</v>
      </c>
      <c r="E20" s="56" t="s">
        <v>437</v>
      </c>
      <c r="F20" s="56" t="s">
        <v>394</v>
      </c>
    </row>
    <row r="21" spans="1:6" ht="13">
      <c r="A21" s="58" t="s">
        <v>752</v>
      </c>
      <c r="B21" s="54">
        <v>47</v>
      </c>
      <c r="C21" s="56"/>
      <c r="D21" s="56"/>
      <c r="E21" s="56"/>
      <c r="F21" s="56"/>
    </row>
    <row r="22" spans="1:6" ht="115" customHeight="1">
      <c r="A22" s="58" t="s">
        <v>743</v>
      </c>
      <c r="B22" s="54">
        <v>48</v>
      </c>
      <c r="C22" s="56" t="s">
        <v>393</v>
      </c>
      <c r="D22" s="56" t="s">
        <v>368</v>
      </c>
      <c r="E22" s="56" t="s">
        <v>392</v>
      </c>
      <c r="F22" s="56" t="s">
        <v>355</v>
      </c>
    </row>
    <row r="23" spans="1:6" ht="13">
      <c r="A23" s="57" t="s">
        <v>744</v>
      </c>
      <c r="B23" s="54">
        <v>49</v>
      </c>
      <c r="C23" s="56"/>
      <c r="D23" s="56"/>
      <c r="E23" s="56"/>
      <c r="F23" s="56"/>
    </row>
    <row r="24" spans="1:6" ht="77" customHeight="1">
      <c r="A24" s="57" t="s">
        <v>745</v>
      </c>
      <c r="B24" s="54">
        <v>50</v>
      </c>
      <c r="C24" s="56" t="s">
        <v>408</v>
      </c>
      <c r="D24" s="56"/>
      <c r="E24" s="56"/>
      <c r="F24" s="56"/>
    </row>
    <row r="25" spans="1:6" ht="13">
      <c r="A25" s="57" t="s">
        <v>728</v>
      </c>
      <c r="B25" s="54">
        <v>51</v>
      </c>
      <c r="C25" s="56"/>
      <c r="D25" s="56"/>
      <c r="E25" s="56"/>
      <c r="F25" s="56"/>
    </row>
    <row r="26" spans="1:6" ht="101" customHeight="1">
      <c r="A26" s="57" t="s">
        <v>729</v>
      </c>
      <c r="B26" s="54">
        <v>52</v>
      </c>
      <c r="C26" s="56" t="s">
        <v>389</v>
      </c>
      <c r="D26" s="56" t="s">
        <v>368</v>
      </c>
      <c r="E26" s="56" t="s">
        <v>388</v>
      </c>
      <c r="F26" s="56" t="s">
        <v>387</v>
      </c>
    </row>
    <row r="27" spans="1:6" ht="13">
      <c r="A27" s="57" t="s">
        <v>730</v>
      </c>
      <c r="B27" s="54">
        <v>53</v>
      </c>
      <c r="C27" s="56"/>
      <c r="D27" s="56"/>
      <c r="E27" s="56"/>
      <c r="F27" s="56"/>
    </row>
    <row r="28" spans="1:6" ht="87" customHeight="1">
      <c r="A28" s="57" t="s">
        <v>731</v>
      </c>
      <c r="B28" s="54">
        <v>54</v>
      </c>
      <c r="C28" s="56" t="s">
        <v>386</v>
      </c>
      <c r="D28" s="56" t="s">
        <v>351</v>
      </c>
      <c r="E28" s="56" t="s">
        <v>458</v>
      </c>
      <c r="F28" s="56" t="s">
        <v>416</v>
      </c>
    </row>
    <row r="29" spans="1:6" ht="13">
      <c r="A29" s="55" t="s">
        <v>777</v>
      </c>
      <c r="B29" s="54">
        <v>55</v>
      </c>
      <c r="C29" s="56"/>
      <c r="D29" s="56"/>
      <c r="E29" s="56"/>
      <c r="F29" s="56"/>
    </row>
    <row r="30" spans="1:6" ht="84" customHeight="1">
      <c r="A30" s="55" t="s">
        <v>778</v>
      </c>
      <c r="B30" s="54">
        <v>56</v>
      </c>
      <c r="C30" s="56" t="s">
        <v>415</v>
      </c>
      <c r="D30" s="56" t="s">
        <v>368</v>
      </c>
      <c r="E30" s="56" t="s">
        <v>414</v>
      </c>
      <c r="F30" s="56" t="s">
        <v>370</v>
      </c>
    </row>
    <row r="31" spans="1:6" ht="13">
      <c r="A31" s="55" t="s">
        <v>779</v>
      </c>
      <c r="B31" s="54">
        <v>57</v>
      </c>
      <c r="C31" s="56"/>
      <c r="D31" s="56"/>
      <c r="E31" s="56"/>
      <c r="F31" s="56"/>
    </row>
    <row r="32" spans="1:6" ht="72" customHeight="1">
      <c r="A32" s="55" t="s">
        <v>754</v>
      </c>
      <c r="B32" s="54">
        <v>58</v>
      </c>
      <c r="C32" s="56" t="s">
        <v>369</v>
      </c>
      <c r="D32" s="56" t="s">
        <v>368</v>
      </c>
      <c r="E32" s="56" t="s">
        <v>410</v>
      </c>
      <c r="F32" s="56" t="s">
        <v>409</v>
      </c>
    </row>
    <row r="33" spans="1:6">
      <c r="A33" s="55" t="s">
        <v>755</v>
      </c>
      <c r="B33" s="54">
        <v>59</v>
      </c>
      <c r="C33" s="53"/>
      <c r="D33" s="53"/>
      <c r="E33" s="53"/>
      <c r="F33" s="53"/>
    </row>
    <row r="34" spans="1:6">
      <c r="A34" s="55" t="s">
        <v>756</v>
      </c>
      <c r="B34" s="54">
        <v>60</v>
      </c>
      <c r="C34" s="53" t="s">
        <v>408</v>
      </c>
      <c r="D34" s="53"/>
      <c r="E34" s="53"/>
      <c r="F34" s="53"/>
    </row>
    <row r="35" spans="1:6">
      <c r="A35" s="55" t="s">
        <v>757</v>
      </c>
      <c r="B35" s="54">
        <v>61</v>
      </c>
      <c r="C35" s="53"/>
      <c r="D35" s="53"/>
      <c r="E35" s="53"/>
      <c r="F35" s="53"/>
    </row>
    <row r="36" spans="1:6">
      <c r="A36" s="55" t="s">
        <v>758</v>
      </c>
      <c r="B36" s="54"/>
      <c r="C36" s="53"/>
      <c r="D36" s="53"/>
      <c r="E36" s="53"/>
      <c r="F36" s="53"/>
    </row>
    <row r="37" spans="1:6">
      <c r="A37" s="55" t="s">
        <v>776</v>
      </c>
      <c r="B37" s="54"/>
      <c r="C37" s="53"/>
      <c r="D37" s="53"/>
      <c r="E37" s="53"/>
      <c r="F37" s="53"/>
    </row>
    <row r="38" spans="1:6">
      <c r="A38" s="55" t="s">
        <v>548</v>
      </c>
      <c r="B38" s="54"/>
      <c r="C38" s="53"/>
      <c r="D38" s="53"/>
      <c r="E38" s="53"/>
      <c r="F38" s="53"/>
    </row>
  </sheetData>
  <sheetCalcPr fullCalcOnLoad="1"/>
  <phoneticPr fontId="34" type="noConversion"/>
  <pageMargins left="0.36000000000000004" right="0.36000000000000004" top="0.8" bottom="0.8" header="0.5" footer="0.5"/>
  <pageSetup paperSize="0" orientation="landscape" horizontalDpi="4294967292" verticalDpi="4294967292"/>
  <headerFooter>
    <oddHeader>&amp;C&amp;14Programmations CM2 - Numération - Outils pour les Maths</oddHeader>
    <oddFooter>&amp;RDocument trouvé gratuitement  sur Tom Pouce à l'école - eklablog</oddFooter>
  </headerFooter>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18</vt:i4>
      </vt:variant>
    </vt:vector>
  </HeadingPairs>
  <TitlesOfParts>
    <vt:vector size="18" baseType="lpstr">
      <vt:lpstr>Page1</vt:lpstr>
      <vt:lpstr>Page2</vt:lpstr>
      <vt:lpstr>Compétences1</vt:lpstr>
      <vt:lpstr>Grammaire</vt:lpstr>
      <vt:lpstr>Voc</vt:lpstr>
      <vt:lpstr>Orthographe</vt:lpstr>
      <vt:lpstr>Conjugaison</vt:lpstr>
      <vt:lpstr>Anglais</vt:lpstr>
      <vt:lpstr>Num</vt:lpstr>
      <vt:lpstr>Calcul</vt:lpstr>
      <vt:lpstr>Prob</vt:lpstr>
      <vt:lpstr>Mesures</vt:lpstr>
      <vt:lpstr>Géométrie</vt:lpstr>
      <vt:lpstr>CalMental</vt:lpstr>
      <vt:lpstr>PICOT</vt:lpstr>
      <vt:lpstr>Géo</vt:lpstr>
      <vt:lpstr>Hist</vt:lpstr>
      <vt:lpstr>Sciences</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Plannifier ma classe sur une année scolaire</dc:title>
  <dc:subject/>
  <dc:creator>Tom Pouce à l'école</dc:creator>
  <cp:keywords/>
  <dc:description/>
  <cp:lastModifiedBy>Pascale Hufnagel</cp:lastModifiedBy>
  <cp:lastPrinted>2015-08-15T10:32:34Z</cp:lastPrinted>
  <dcterms:created xsi:type="dcterms:W3CDTF">2000-03-26T16:12:49Z</dcterms:created>
  <dcterms:modified xsi:type="dcterms:W3CDTF">2015-08-15T14:06:19Z</dcterms:modified>
  <cp:category/>
</cp:coreProperties>
</file>