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1"/>
  </bookViews>
  <sheets>
    <sheet name="Dérivés" sheetId="1" r:id="rId1"/>
    <sheet name="reçu" sheetId="2" r:id="rId2"/>
  </sheets>
  <definedNames>
    <definedName name="_xlnm.Print_Area" localSheetId="1">reçu!$A$1:$Q$30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H14" i="2"/>
  <c r="J14" i="2"/>
  <c r="L14" i="2"/>
  <c r="N14" i="2"/>
  <c r="D14" i="2"/>
  <c r="O29" i="1"/>
  <c r="E29" i="1"/>
  <c r="G29" i="1"/>
  <c r="I29" i="1"/>
  <c r="K29" i="1"/>
  <c r="M29" i="1"/>
  <c r="Q29" i="1"/>
  <c r="E28" i="1"/>
  <c r="G28" i="1"/>
  <c r="I28" i="1"/>
  <c r="K28" i="1"/>
  <c r="M28" i="1"/>
  <c r="O28" i="1"/>
  <c r="Q28" i="1"/>
  <c r="Q15" i="1"/>
  <c r="Q16" i="1"/>
  <c r="Q17" i="1"/>
  <c r="Q18" i="1"/>
  <c r="Q19" i="1"/>
  <c r="Q20" i="1"/>
  <c r="Q21" i="1"/>
  <c r="Q22" i="1"/>
  <c r="Q24" i="1"/>
  <c r="Q23" i="1"/>
  <c r="Q25" i="1"/>
  <c r="Q26" i="1"/>
  <c r="Q27" i="1"/>
  <c r="Q30" i="1"/>
  <c r="Q31" i="1"/>
  <c r="Q32" i="1"/>
  <c r="Q33" i="1"/>
  <c r="Q35" i="1"/>
  <c r="O31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30" i="1"/>
  <c r="O32" i="1"/>
  <c r="O3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0" i="1"/>
  <c r="E31" i="1"/>
  <c r="E32" i="1"/>
  <c r="E3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0" i="1"/>
  <c r="G31" i="1"/>
  <c r="G32" i="1"/>
  <c r="G3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0" i="1"/>
  <c r="I31" i="1"/>
  <c r="I32" i="1"/>
  <c r="I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30" i="1"/>
  <c r="K31" i="1"/>
  <c r="K32" i="1"/>
  <c r="K33" i="1"/>
  <c r="M15" i="1"/>
  <c r="M35" i="1" s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P34" i="1"/>
  <c r="N34" i="1"/>
  <c r="L34" i="1"/>
  <c r="J34" i="1"/>
  <c r="H34" i="1"/>
  <c r="F34" i="1"/>
  <c r="D34" i="1"/>
  <c r="G42" i="1"/>
  <c r="C12" i="2" s="1"/>
  <c r="I42" i="1"/>
  <c r="E12" i="2" s="1"/>
  <c r="K42" i="1"/>
  <c r="G12" i="2" s="1"/>
  <c r="G38" i="1"/>
  <c r="C8" i="2" s="1"/>
  <c r="E35" i="1" l="1"/>
  <c r="I35" i="1"/>
  <c r="G35" i="1"/>
  <c r="O35" i="1"/>
  <c r="K35" i="1"/>
  <c r="M37" i="1" l="1"/>
  <c r="M38" i="1" l="1"/>
  <c r="G40" i="1"/>
  <c r="I40" i="1" l="1"/>
  <c r="E10" i="2" s="1"/>
  <c r="C10" i="2"/>
</calcChain>
</file>

<file path=xl/sharedStrings.xml><?xml version="1.0" encoding="utf-8"?>
<sst xmlns="http://schemas.openxmlformats.org/spreadsheetml/2006/main" count="87" uniqueCount="70">
  <si>
    <t>Ne remplir que les cases en jaune de l'onglet contrat</t>
  </si>
  <si>
    <t xml:space="preserve">Nom et Prénom  : </t>
  </si>
  <si>
    <t xml:space="preserve">  </t>
  </si>
  <si>
    <t xml:space="preserve"> Adresse :</t>
  </si>
  <si>
    <t xml:space="preserve"> Téléphone :</t>
  </si>
  <si>
    <t xml:space="preserve">Courriel : </t>
  </si>
  <si>
    <t>Dates de livraison</t>
  </si>
  <si>
    <t>Confiture</t>
  </si>
  <si>
    <t>Produits</t>
  </si>
  <si>
    <t>Prix unitaire</t>
  </si>
  <si>
    <t>Qté</t>
  </si>
  <si>
    <t>Coût</t>
  </si>
  <si>
    <t>Pêches au sirop</t>
  </si>
  <si>
    <t>250ml</t>
  </si>
  <si>
    <t>500ml</t>
  </si>
  <si>
    <t>3 x 250ml</t>
  </si>
  <si>
    <t>Compote</t>
  </si>
  <si>
    <t>Pâte de fruit</t>
  </si>
  <si>
    <t>Coulis</t>
  </si>
  <si>
    <t>Nectar</t>
  </si>
  <si>
    <t>Sirop</t>
  </si>
  <si>
    <t>Nombre de produit
par livraison</t>
  </si>
  <si>
    <t>Côut des produits
 par livraison</t>
  </si>
  <si>
    <t>Mettre une croix dans la case jaune correspondant à votre mode de paiement</t>
  </si>
  <si>
    <t>MONTANT TOTAL</t>
  </si>
  <si>
    <t>Je règle  en 1 chèque de</t>
  </si>
  <si>
    <t>Dont TVA 5,5%</t>
  </si>
  <si>
    <t>Je règle en 2 chèques de</t>
  </si>
  <si>
    <t>Je règle en 3 chèques de</t>
  </si>
  <si>
    <t xml:space="preserve">Date et Signature de l'Adhérent </t>
  </si>
  <si>
    <t>date et Signature du Producteur</t>
  </si>
  <si>
    <t>1 chèque de</t>
  </si>
  <si>
    <t>2 chèques de</t>
  </si>
  <si>
    <t>3 chèques de</t>
  </si>
  <si>
    <t>Date des livraisons</t>
  </si>
  <si>
    <t>Bière</t>
  </si>
  <si>
    <t>33cl</t>
  </si>
  <si>
    <t>75cl</t>
  </si>
  <si>
    <t>Vinaigre</t>
  </si>
  <si>
    <t>20cl</t>
  </si>
  <si>
    <r>
      <t xml:space="preserve">Corbeille
</t>
    </r>
    <r>
      <rPr>
        <b/>
        <sz val="10"/>
        <color theme="1"/>
        <rFont val="Arial"/>
        <family val="2"/>
      </rPr>
      <t>(Oreillons, 500ml de sirop, confiture, compote, 250ml nectar et 5 bonbons)</t>
    </r>
  </si>
  <si>
    <t>Récapitulatif des commandes</t>
  </si>
  <si>
    <r>
      <t xml:space="preserve">Paiement à l’ordre de :        </t>
    </r>
    <r>
      <rPr>
        <b/>
        <sz val="14"/>
        <color indexed="10"/>
        <rFont val="Arial"/>
        <family val="2"/>
      </rPr>
      <t>Robert Bordenave Montesquieu</t>
    </r>
  </si>
  <si>
    <t>date :</t>
  </si>
  <si>
    <t>signature de la personne en charge du contrat :</t>
  </si>
  <si>
    <r>
      <t xml:space="preserve">L'adhérent s'engage en son nom à régler d'avance l'achat de produits à base de pêches ROUSSANNE et à respecter la charte des AMAP®.
Le producteur, Robert Bordenave Montesquieu, s'engage à respecter la charte des AMAP® et à livrer ses produits aux dates prévues le mardi de 18h50 à 19h30, sous le préau de l'école élémentaire Jean Moulin à Artix.
</t>
    </r>
    <r>
      <rPr>
        <b/>
        <sz val="13"/>
        <color indexed="10"/>
        <rFont val="Arial"/>
        <family val="2"/>
      </rPr>
      <t>Nous rappelons à chaque adhérent que tout produit non récupéré est donné au CCAS d'Artix.</t>
    </r>
  </si>
  <si>
    <t>Lot 4 compotes pêche/pomme</t>
  </si>
  <si>
    <t>Sylvie FERNANDEZ ou Rosario ROBERDEAU, en charge du contrat Produits à base de pêches ROUSSANE, atteste avoir reçu de : l'Amapolien _ _ _ _ _ _ _ _ _ _ _ _ _ _ _  la somme 
de _ _ _ _ _ _ _  (dont _ _ _ _  TVA 5,5%)  pour confirmation de son engagement d'achat de Produits à base de pêches ROUSSANE à M. Robert BORDENAVE MONTESQUIEU</t>
  </si>
  <si>
    <r>
      <t xml:space="preserve">Personnes relais :             Sylvie FERNANDEZ                  </t>
    </r>
    <r>
      <rPr>
        <u/>
        <sz val="14"/>
        <rFont val="Arial"/>
        <family val="2"/>
      </rPr>
      <t>sylviam.fernandez@laposte.net</t>
    </r>
    <r>
      <rPr>
        <sz val="14"/>
        <rFont val="Arial"/>
        <family val="2"/>
      </rPr>
      <t xml:space="preserve">                     Tél : 06 85 46 82 39
                                          Rosario ROBERDEAU               </t>
    </r>
    <r>
      <rPr>
        <u/>
        <sz val="14"/>
        <rFont val="Arial"/>
        <family val="2"/>
      </rPr>
      <t>rosario.roberdeau9@orange.fr</t>
    </r>
    <r>
      <rPr>
        <sz val="14"/>
        <rFont val="Arial"/>
        <family val="2"/>
      </rPr>
      <t xml:space="preserve">                        Tél : 06 08 07 22 17</t>
    </r>
  </si>
  <si>
    <t>14 pcs</t>
  </si>
  <si>
    <r>
      <t>Blog :</t>
    </r>
    <r>
      <rPr>
        <b/>
        <sz val="16"/>
        <rFont val="Arial"/>
        <family val="2"/>
      </rPr>
      <t xml:space="preserve"> http://amapola.eklablog.com</t>
    </r>
  </si>
  <si>
    <t>28 pcs</t>
  </si>
  <si>
    <r>
      <rPr>
        <b/>
        <sz val="12"/>
        <rFont val="Arial"/>
        <family val="2"/>
      </rPr>
      <t>RECU</t>
    </r>
    <r>
      <rPr>
        <sz val="14"/>
        <rFont val="Arial"/>
        <family val="2"/>
      </rPr>
      <t xml:space="preserve"> Contrat d'engagement  Produits à base de pêches ROUSSANE
Période du 15 octobre 2020 au 14 avril 2021</t>
    </r>
  </si>
  <si>
    <t>nature 
250g</t>
  </si>
  <si>
    <t xml:space="preserve"> piment béarnais 
250g</t>
  </si>
  <si>
    <t xml:space="preserve"> piment 
250g</t>
  </si>
  <si>
    <t>500g</t>
  </si>
  <si>
    <t>200g</t>
  </si>
  <si>
    <t>4x100 g</t>
  </si>
  <si>
    <t>440g</t>
  </si>
  <si>
    <t>AMAPola ARTIX 
Contrat d'engagement Produits à base de pêches ROUSSANNE
Période du 15 avril 2021 au 14 octobre 2021</t>
  </si>
  <si>
    <t>gateaux moelleux</t>
  </si>
  <si>
    <t>150g</t>
  </si>
  <si>
    <t>gateaux sablés</t>
  </si>
  <si>
    <t>(avr)</t>
  </si>
  <si>
    <t>(avr et juin)</t>
  </si>
  <si>
    <t>(avr, juin et sept)</t>
  </si>
  <si>
    <t xml:space="preserve">Ils sont conditionnés dans des sachets papier </t>
  </si>
  <si>
    <t>Rosario ROBERDEAU     rosario.roberdeau9@orange.fr       Tél : 06 08 07 22 17</t>
  </si>
  <si>
    <t>Les gâteaux sont fabriqués à Monein par "les gourmandises des vignes"   à partir du sirop de pêche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</si>
</sst>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&quot; €&quot;"/>
    <numFmt numFmtId="166" formatCode="#,##0.00\ [$€-40C];[Red]\-#,##0.00\ [$€-40C]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b/>
      <sz val="13"/>
      <color indexed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190">
    <xf numFmtId="0" fontId="0" fillId="0" borderId="0" xfId="0"/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15" fontId="3" fillId="0" borderId="0" xfId="1" applyNumberFormat="1" applyFo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164" fontId="11" fillId="0" borderId="0" xfId="1" applyNumberFormat="1" applyFont="1">
      <alignment vertical="center"/>
    </xf>
    <xf numFmtId="0" fontId="8" fillId="0" borderId="0" xfId="0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2" fillId="0" borderId="0" xfId="1" applyFont="1">
      <alignment vertical="center"/>
    </xf>
    <xf numFmtId="0" fontId="12" fillId="0" borderId="0" xfId="1" applyFont="1">
      <alignment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4" fontId="9" fillId="2" borderId="8" xfId="1" applyNumberFormat="1" applyFont="1" applyFill="1" applyBorder="1" applyAlignment="1">
      <alignment horizontal="center" vertical="center" wrapText="1"/>
    </xf>
    <xf numFmtId="14" fontId="9" fillId="2" borderId="16" xfId="1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0" xfId="0" applyFont="1"/>
    <xf numFmtId="0" fontId="18" fillId="3" borderId="8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0" fontId="21" fillId="0" borderId="0" xfId="0" applyFont="1"/>
    <xf numFmtId="164" fontId="19" fillId="3" borderId="2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0" fontId="21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164" fontId="19" fillId="3" borderId="47" xfId="0" applyNumberFormat="1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164" fontId="19" fillId="3" borderId="48" xfId="0" applyNumberFormat="1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164" fontId="19" fillId="3" borderId="18" xfId="0" applyNumberFormat="1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>
      <alignment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164" fontId="3" fillId="2" borderId="18" xfId="1" applyNumberFormat="1" applyFont="1" applyFill="1" applyBorder="1" applyAlignment="1">
      <alignment horizontal="center" vertical="center" wrapText="1"/>
    </xf>
    <xf numFmtId="164" fontId="3" fillId="2" borderId="4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0" fillId="3" borderId="31" xfId="0" applyFont="1" applyFill="1" applyBorder="1" applyAlignment="1">
      <alignment horizontal="center" vertical="center" wrapText="1"/>
    </xf>
    <xf numFmtId="0" fontId="5" fillId="4" borderId="33" xfId="1" applyFont="1" applyFill="1" applyBorder="1" applyAlignment="1" applyProtection="1">
      <alignment vertical="center" wrapText="1"/>
      <protection locked="0"/>
    </xf>
    <xf numFmtId="0" fontId="5" fillId="4" borderId="6" xfId="1" applyFont="1" applyFill="1" applyBorder="1" applyAlignment="1" applyProtection="1">
      <alignment vertical="center" wrapText="1"/>
      <protection locked="0"/>
    </xf>
    <xf numFmtId="0" fontId="5" fillId="4" borderId="34" xfId="1" applyFont="1" applyFill="1" applyBorder="1" applyAlignment="1" applyProtection="1">
      <alignment vertical="center" wrapText="1"/>
      <protection locked="0"/>
    </xf>
    <xf numFmtId="0" fontId="5" fillId="4" borderId="18" xfId="1" applyFont="1" applyFill="1" applyBorder="1" applyAlignment="1" applyProtection="1">
      <alignment vertical="center" wrapText="1"/>
      <protection locked="0"/>
    </xf>
    <xf numFmtId="0" fontId="5" fillId="4" borderId="10" xfId="1" applyFont="1" applyFill="1" applyBorder="1" applyAlignment="1" applyProtection="1">
      <alignment vertical="center" wrapText="1"/>
      <protection locked="0"/>
    </xf>
    <xf numFmtId="0" fontId="5" fillId="4" borderId="50" xfId="1" applyFont="1" applyFill="1" applyBorder="1" applyAlignment="1" applyProtection="1">
      <alignment vertical="center" wrapText="1"/>
      <protection locked="0"/>
    </xf>
    <xf numFmtId="0" fontId="22" fillId="4" borderId="42" xfId="2" applyFont="1" applyFill="1" applyBorder="1" applyAlignment="1" applyProtection="1">
      <alignment vertical="center" wrapText="1"/>
      <protection locked="0"/>
    </xf>
    <xf numFmtId="0" fontId="5" fillId="4" borderId="13" xfId="1" applyFont="1" applyFill="1" applyBorder="1" applyAlignment="1" applyProtection="1">
      <alignment vertical="center" wrapText="1"/>
      <protection locked="0"/>
    </xf>
    <xf numFmtId="0" fontId="5" fillId="4" borderId="51" xfId="1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/>
    </xf>
    <xf numFmtId="164" fontId="19" fillId="3" borderId="55" xfId="0" applyNumberFormat="1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164" fontId="19" fillId="3" borderId="57" xfId="0" applyNumberFormat="1" applyFont="1" applyFill="1" applyBorder="1" applyAlignment="1">
      <alignment horizontal="center" vertical="center"/>
    </xf>
    <xf numFmtId="0" fontId="23" fillId="0" borderId="0" xfId="0" applyFont="1"/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14" fontId="18" fillId="3" borderId="7" xfId="0" applyNumberFormat="1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19" fillId="3" borderId="39" xfId="0" applyFont="1" applyFill="1" applyBorder="1" applyAlignment="1">
      <alignment vertical="center" wrapText="1"/>
    </xf>
    <xf numFmtId="0" fontId="19" fillId="3" borderId="40" xfId="0" applyFont="1" applyFill="1" applyBorder="1" applyAlignment="1">
      <alignment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14" fontId="18" fillId="3" borderId="30" xfId="0" applyNumberFormat="1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165" fontId="19" fillId="2" borderId="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166" fontId="19" fillId="2" borderId="8" xfId="0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9" fillId="3" borderId="40" xfId="0" applyFont="1" applyFill="1" applyBorder="1" applyAlignment="1">
      <alignment vertical="center"/>
    </xf>
    <xf numFmtId="0" fontId="3" fillId="2" borderId="1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14" fontId="3" fillId="2" borderId="33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21" fillId="2" borderId="8" xfId="0" applyNumberFormat="1" applyFont="1" applyFill="1" applyBorder="1" applyAlignment="1">
      <alignment horizontal="center" vertical="center"/>
    </xf>
    <xf numFmtId="166" fontId="21" fillId="2" borderId="8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13" fillId="0" borderId="0" xfId="0" applyFont="1" applyAlignment="1">
      <alignment vertical="center" wrapText="1"/>
    </xf>
    <xf numFmtId="14" fontId="18" fillId="3" borderId="26" xfId="0" applyNumberFormat="1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_Feuil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242207</xdr:colOff>
      <xdr:row>0</xdr:row>
      <xdr:rowOff>16017</xdr:rowOff>
    </xdr:from>
    <xdr:to>
      <xdr:col>1</xdr:col>
      <xdr:colOff>482298</xdr:colOff>
      <xdr:row>2</xdr:row>
      <xdr:rowOff>2600</xdr:rowOff>
    </xdr:to>
    <xdr:pic>
      <xdr:nvPicPr>
        <xdr:cNvPr id="3" name="Picture 2" descr="PÃªches Roussanne">
          <a:extLst>
            <a:ext uri="{FF2B5EF4-FFF2-40B4-BE49-F238E27FC236}">
              <a16:creationId xmlns="" xmlns:a16="http://schemas.microsoft.com/office/drawing/2014/main" id="{EF4918BE-02F8-4EBA-B198-1684B546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07" y="16017"/>
          <a:ext cx="1344727" cy="91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0C0C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32" zoomScale="80" zoomScaleNormal="80" zoomScaleSheetLayoutView="90" workbookViewId="0">
      <selection activeCell="H50" sqref="H50"/>
    </sheetView>
  </sheetViews>
  <sheetFormatPr baseColWidth="10" defaultRowHeight="14.25" x14ac:dyDescent="0.2"/>
  <cols>
    <col min="1" max="1" width="16.7109375" style="21" customWidth="1"/>
    <col min="2" max="2" width="19.7109375" style="21" customWidth="1"/>
    <col min="3" max="3" width="13.140625" style="21" bestFit="1" customWidth="1"/>
    <col min="4" max="15" width="11.7109375" style="21" customWidth="1"/>
    <col min="16" max="16384" width="11.42578125" style="21"/>
  </cols>
  <sheetData>
    <row r="1" spans="1:17" ht="14.25" customHeight="1" x14ac:dyDescent="0.2">
      <c r="A1" s="104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</row>
    <row r="2" spans="1:17" ht="59.25" customHeight="1" thickBot="1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</row>
    <row r="3" spans="1:17" ht="10.5" customHeight="1" thickBot="1" x14ac:dyDescent="0.25">
      <c r="A3" s="4"/>
      <c r="B3" s="1"/>
      <c r="C3" s="1"/>
      <c r="D3" s="1"/>
      <c r="E3" s="1"/>
      <c r="F3" s="1"/>
      <c r="G3" s="1"/>
      <c r="H3" s="1"/>
      <c r="I3" s="4"/>
      <c r="J3" s="4"/>
      <c r="K3" s="4"/>
      <c r="L3" s="4"/>
      <c r="M3" s="4"/>
      <c r="N3" s="4"/>
      <c r="O3" s="4"/>
    </row>
    <row r="4" spans="1:17" ht="16.5" thickBot="1" x14ac:dyDescent="0.25">
      <c r="A4" s="70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</row>
    <row r="5" spans="1:17" ht="11.25" customHeight="1" thickBot="1" x14ac:dyDescent="0.25">
      <c r="A5" s="4"/>
      <c r="B5" s="1"/>
      <c r="C5" s="1"/>
      <c r="D5" s="1"/>
      <c r="E5" s="1"/>
      <c r="F5" s="1"/>
      <c r="G5" s="1"/>
      <c r="H5" s="1"/>
      <c r="I5" s="4"/>
      <c r="J5" s="4"/>
      <c r="K5" s="4"/>
      <c r="L5" s="4"/>
      <c r="M5" s="4"/>
      <c r="N5" s="4"/>
      <c r="O5" s="4"/>
    </row>
    <row r="6" spans="1:17" ht="22.5" customHeight="1" x14ac:dyDescent="0.2">
      <c r="A6" s="91" t="s">
        <v>1</v>
      </c>
      <c r="B6" s="92"/>
      <c r="C6" s="92"/>
      <c r="D6" s="92"/>
      <c r="E6" s="93"/>
      <c r="F6" s="54" t="s">
        <v>2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ht="22.5" customHeight="1" x14ac:dyDescent="0.2">
      <c r="A7" s="94" t="s">
        <v>3</v>
      </c>
      <c r="B7" s="95"/>
      <c r="C7" s="95"/>
      <c r="D7" s="95"/>
      <c r="E7" s="96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ht="22.5" customHeight="1" x14ac:dyDescent="0.2">
      <c r="A8" s="94" t="s">
        <v>4</v>
      </c>
      <c r="B8" s="95"/>
      <c r="C8" s="95"/>
      <c r="D8" s="95"/>
      <c r="E8" s="9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7" ht="22.5" customHeight="1" thickBot="1" x14ac:dyDescent="0.25">
      <c r="A9" s="97" t="s">
        <v>5</v>
      </c>
      <c r="B9" s="98"/>
      <c r="C9" s="98"/>
      <c r="D9" s="98"/>
      <c r="E9" s="99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7" ht="10.5" customHeight="1" x14ac:dyDescent="0.2">
      <c r="A10" s="100"/>
      <c r="B10" s="100"/>
      <c r="C10" s="2"/>
      <c r="D10" s="2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</row>
    <row r="11" spans="1:17" ht="79.5" customHeight="1" x14ac:dyDescent="0.2">
      <c r="A11" s="103" t="s">
        <v>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7" ht="10.5" customHeight="1" thickBot="1" x14ac:dyDescent="0.25"/>
    <row r="13" spans="1:17" ht="26.25" customHeight="1" x14ac:dyDescent="0.2">
      <c r="A13" s="80" t="s">
        <v>6</v>
      </c>
      <c r="B13" s="81"/>
      <c r="C13" s="82"/>
      <c r="D13" s="83">
        <v>44306</v>
      </c>
      <c r="E13" s="74"/>
      <c r="F13" s="73">
        <v>44334</v>
      </c>
      <c r="G13" s="84"/>
      <c r="H13" s="83">
        <v>44362</v>
      </c>
      <c r="I13" s="74"/>
      <c r="J13" s="73">
        <v>44397</v>
      </c>
      <c r="K13" s="84"/>
      <c r="L13" s="83">
        <v>44425</v>
      </c>
      <c r="M13" s="74"/>
      <c r="N13" s="73">
        <v>44460</v>
      </c>
      <c r="O13" s="74"/>
      <c r="P13" s="73"/>
      <c r="Q13" s="74"/>
    </row>
    <row r="14" spans="1:17" ht="31.5" x14ac:dyDescent="0.2">
      <c r="A14" s="101" t="s">
        <v>8</v>
      </c>
      <c r="B14" s="102"/>
      <c r="C14" s="32" t="s">
        <v>9</v>
      </c>
      <c r="D14" s="38" t="s">
        <v>10</v>
      </c>
      <c r="E14" s="20" t="s">
        <v>11</v>
      </c>
      <c r="F14" s="33" t="s">
        <v>10</v>
      </c>
      <c r="G14" s="43" t="s">
        <v>11</v>
      </c>
      <c r="H14" s="38" t="s">
        <v>10</v>
      </c>
      <c r="I14" s="20" t="s">
        <v>11</v>
      </c>
      <c r="J14" s="33" t="s">
        <v>10</v>
      </c>
      <c r="K14" s="43" t="s">
        <v>11</v>
      </c>
      <c r="L14" s="38" t="s">
        <v>10</v>
      </c>
      <c r="M14" s="20" t="s">
        <v>11</v>
      </c>
      <c r="N14" s="33" t="s">
        <v>10</v>
      </c>
      <c r="O14" s="20" t="s">
        <v>11</v>
      </c>
      <c r="P14" s="33" t="s">
        <v>10</v>
      </c>
      <c r="Q14" s="20" t="s">
        <v>11</v>
      </c>
    </row>
    <row r="15" spans="1:17" ht="31.5" customHeight="1" x14ac:dyDescent="0.2">
      <c r="A15" s="90" t="s">
        <v>7</v>
      </c>
      <c r="B15" s="14" t="s">
        <v>53</v>
      </c>
      <c r="C15" s="50">
        <v>4</v>
      </c>
      <c r="D15" s="39"/>
      <c r="E15" s="22" t="str">
        <f>IF(D15="","",D15*$C15)</f>
        <v/>
      </c>
      <c r="F15" s="34"/>
      <c r="G15" s="44" t="str">
        <f>IF(F15="","",F15*$C15)</f>
        <v/>
      </c>
      <c r="H15" s="39"/>
      <c r="I15" s="22" t="str">
        <f>IF(H15="","",H15*$C15)</f>
        <v/>
      </c>
      <c r="J15" s="34"/>
      <c r="K15" s="44" t="str">
        <f>IF(J15="","",J15*$C15)</f>
        <v/>
      </c>
      <c r="L15" s="39"/>
      <c r="M15" s="22" t="str">
        <f>IF(L15="","",L15*$C15)</f>
        <v/>
      </c>
      <c r="N15" s="34"/>
      <c r="O15" s="22" t="str">
        <f>IF(N15="","",N15*$C15)</f>
        <v/>
      </c>
      <c r="P15" s="65"/>
      <c r="Q15" s="66" t="str">
        <f>IF(P15="","",P15*$C15)</f>
        <v/>
      </c>
    </row>
    <row r="16" spans="1:17" ht="31.5" customHeight="1" x14ac:dyDescent="0.2">
      <c r="A16" s="90"/>
      <c r="B16" s="14" t="s">
        <v>54</v>
      </c>
      <c r="C16" s="50">
        <v>4</v>
      </c>
      <c r="D16" s="39"/>
      <c r="E16" s="22" t="str">
        <f>IF(D16="","",D16*$C16)</f>
        <v/>
      </c>
      <c r="F16" s="34"/>
      <c r="G16" s="44" t="str">
        <f>IF(F16="","",F16*$C16)</f>
        <v/>
      </c>
      <c r="H16" s="39"/>
      <c r="I16" s="22" t="str">
        <f>IF(H16="","",H16*$C16)</f>
        <v/>
      </c>
      <c r="J16" s="34"/>
      <c r="K16" s="44" t="str">
        <f>IF(J16="","",J16*$C16)</f>
        <v/>
      </c>
      <c r="L16" s="39"/>
      <c r="M16" s="22" t="str">
        <f>IF(L16="","",L16*$C16)</f>
        <v/>
      </c>
      <c r="N16" s="34"/>
      <c r="O16" s="22" t="str">
        <f>IF(N16="","",N16*$C16)</f>
        <v/>
      </c>
      <c r="P16" s="65"/>
      <c r="Q16" s="66" t="str">
        <f>IF(P16="","",P16*$C16)</f>
        <v/>
      </c>
    </row>
    <row r="17" spans="1:17" ht="31.5" customHeight="1" x14ac:dyDescent="0.2">
      <c r="A17" s="90"/>
      <c r="B17" s="14" t="s">
        <v>55</v>
      </c>
      <c r="C17" s="50">
        <v>4</v>
      </c>
      <c r="D17" s="39"/>
      <c r="E17" s="22" t="str">
        <f t="shared" ref="E17:E33" si="0">IF(D17="","",D17*$C17)</f>
        <v/>
      </c>
      <c r="F17" s="34"/>
      <c r="G17" s="44" t="str">
        <f t="shared" ref="G17:G33" si="1">IF(F17="","",F17*$C17)</f>
        <v/>
      </c>
      <c r="H17" s="39"/>
      <c r="I17" s="22" t="str">
        <f t="shared" ref="I17:I33" si="2">IF(H17="","",H17*$C17)</f>
        <v/>
      </c>
      <c r="J17" s="34"/>
      <c r="K17" s="44" t="str">
        <f t="shared" ref="K17:K33" si="3">IF(J17="","",J17*$C17)</f>
        <v/>
      </c>
      <c r="L17" s="39"/>
      <c r="M17" s="22" t="str">
        <f t="shared" ref="M17:M33" si="4">IF(L17="","",L17*$C17)</f>
        <v/>
      </c>
      <c r="N17" s="34"/>
      <c r="O17" s="22" t="str">
        <f t="shared" ref="O17:O33" si="5">IF(N17="","",N17*$C17)</f>
        <v/>
      </c>
      <c r="P17" s="65"/>
      <c r="Q17" s="66" t="str">
        <f t="shared" ref="Q17:Q31" si="6">IF(P17="","",P17*$C17)</f>
        <v/>
      </c>
    </row>
    <row r="18" spans="1:17" ht="31.5" customHeight="1" x14ac:dyDescent="0.2">
      <c r="A18" s="49" t="s">
        <v>12</v>
      </c>
      <c r="B18" s="15" t="s">
        <v>56</v>
      </c>
      <c r="C18" s="50">
        <v>6.5</v>
      </c>
      <c r="D18" s="39"/>
      <c r="E18" s="22" t="str">
        <f t="shared" si="0"/>
        <v/>
      </c>
      <c r="F18" s="34"/>
      <c r="G18" s="44" t="str">
        <f t="shared" si="1"/>
        <v/>
      </c>
      <c r="H18" s="39"/>
      <c r="I18" s="22" t="str">
        <f t="shared" si="2"/>
        <v/>
      </c>
      <c r="J18" s="34"/>
      <c r="K18" s="44" t="str">
        <f t="shared" si="3"/>
        <v/>
      </c>
      <c r="L18" s="39"/>
      <c r="M18" s="22" t="str">
        <f t="shared" si="4"/>
        <v/>
      </c>
      <c r="N18" s="34"/>
      <c r="O18" s="22" t="str">
        <f t="shared" si="5"/>
        <v/>
      </c>
      <c r="P18" s="65"/>
      <c r="Q18" s="66" t="str">
        <f t="shared" si="6"/>
        <v/>
      </c>
    </row>
    <row r="19" spans="1:17" ht="31.5" customHeight="1" x14ac:dyDescent="0.2">
      <c r="A19" s="79" t="s">
        <v>20</v>
      </c>
      <c r="B19" s="15" t="s">
        <v>13</v>
      </c>
      <c r="C19" s="50">
        <v>3.5</v>
      </c>
      <c r="D19" s="39"/>
      <c r="E19" s="22" t="str">
        <f t="shared" si="0"/>
        <v/>
      </c>
      <c r="F19" s="34"/>
      <c r="G19" s="44" t="str">
        <f t="shared" si="1"/>
        <v/>
      </c>
      <c r="H19" s="39"/>
      <c r="I19" s="22" t="str">
        <f t="shared" si="2"/>
        <v/>
      </c>
      <c r="J19" s="34"/>
      <c r="K19" s="44" t="str">
        <f t="shared" si="3"/>
        <v/>
      </c>
      <c r="L19" s="39"/>
      <c r="M19" s="22" t="str">
        <f t="shared" si="4"/>
        <v/>
      </c>
      <c r="N19" s="34"/>
      <c r="O19" s="22" t="str">
        <f t="shared" si="5"/>
        <v/>
      </c>
      <c r="P19" s="65"/>
      <c r="Q19" s="66" t="str">
        <f t="shared" si="6"/>
        <v/>
      </c>
    </row>
    <row r="20" spans="1:17" ht="31.5" customHeight="1" x14ac:dyDescent="0.2">
      <c r="A20" s="79"/>
      <c r="B20" s="15" t="s">
        <v>14</v>
      </c>
      <c r="C20" s="50">
        <v>5.5</v>
      </c>
      <c r="D20" s="39"/>
      <c r="E20" s="22" t="str">
        <f t="shared" si="0"/>
        <v/>
      </c>
      <c r="F20" s="34"/>
      <c r="G20" s="44" t="str">
        <f t="shared" si="1"/>
        <v/>
      </c>
      <c r="H20" s="39"/>
      <c r="I20" s="22" t="str">
        <f t="shared" si="2"/>
        <v/>
      </c>
      <c r="J20" s="34"/>
      <c r="K20" s="44" t="str">
        <f t="shared" si="3"/>
        <v/>
      </c>
      <c r="L20" s="39"/>
      <c r="M20" s="22" t="str">
        <f t="shared" si="4"/>
        <v/>
      </c>
      <c r="N20" s="34"/>
      <c r="O20" s="22" t="str">
        <f t="shared" si="5"/>
        <v/>
      </c>
      <c r="P20" s="65"/>
      <c r="Q20" s="66" t="str">
        <f t="shared" si="6"/>
        <v/>
      </c>
    </row>
    <row r="21" spans="1:17" ht="31.5" customHeight="1" x14ac:dyDescent="0.2">
      <c r="A21" s="79" t="s">
        <v>19</v>
      </c>
      <c r="B21" s="16" t="s">
        <v>13</v>
      </c>
      <c r="C21" s="50">
        <v>2</v>
      </c>
      <c r="D21" s="39"/>
      <c r="E21" s="22" t="str">
        <f t="shared" si="0"/>
        <v/>
      </c>
      <c r="F21" s="34"/>
      <c r="G21" s="44" t="str">
        <f t="shared" si="1"/>
        <v/>
      </c>
      <c r="H21" s="39"/>
      <c r="I21" s="22" t="str">
        <f t="shared" si="2"/>
        <v/>
      </c>
      <c r="J21" s="34"/>
      <c r="K21" s="44" t="str">
        <f t="shared" si="3"/>
        <v/>
      </c>
      <c r="L21" s="39"/>
      <c r="M21" s="22" t="str">
        <f t="shared" si="4"/>
        <v/>
      </c>
      <c r="N21" s="34"/>
      <c r="O21" s="22" t="str">
        <f t="shared" si="5"/>
        <v/>
      </c>
      <c r="P21" s="65"/>
      <c r="Q21" s="66" t="str">
        <f t="shared" si="6"/>
        <v/>
      </c>
    </row>
    <row r="22" spans="1:17" ht="31.5" customHeight="1" x14ac:dyDescent="0.2">
      <c r="A22" s="79"/>
      <c r="B22" s="16" t="s">
        <v>15</v>
      </c>
      <c r="C22" s="50">
        <v>5.5</v>
      </c>
      <c r="D22" s="39"/>
      <c r="E22" s="22" t="str">
        <f t="shared" si="0"/>
        <v/>
      </c>
      <c r="F22" s="34"/>
      <c r="G22" s="44" t="str">
        <f t="shared" si="1"/>
        <v/>
      </c>
      <c r="H22" s="39"/>
      <c r="I22" s="22" t="str">
        <f t="shared" si="2"/>
        <v/>
      </c>
      <c r="J22" s="34"/>
      <c r="K22" s="44" t="str">
        <f t="shared" si="3"/>
        <v/>
      </c>
      <c r="L22" s="39"/>
      <c r="M22" s="22" t="str">
        <f t="shared" si="4"/>
        <v/>
      </c>
      <c r="N22" s="34"/>
      <c r="O22" s="22" t="str">
        <f t="shared" si="5"/>
        <v/>
      </c>
      <c r="P22" s="65"/>
      <c r="Q22" s="66" t="str">
        <f t="shared" si="6"/>
        <v/>
      </c>
    </row>
    <row r="23" spans="1:17" ht="31.5" customHeight="1" x14ac:dyDescent="0.2">
      <c r="A23" s="49" t="s">
        <v>18</v>
      </c>
      <c r="B23" s="16" t="s">
        <v>57</v>
      </c>
      <c r="C23" s="50">
        <v>3</v>
      </c>
      <c r="D23" s="39"/>
      <c r="E23" s="22" t="str">
        <f t="shared" si="0"/>
        <v/>
      </c>
      <c r="F23" s="34"/>
      <c r="G23" s="44" t="str">
        <f t="shared" si="1"/>
        <v/>
      </c>
      <c r="H23" s="39"/>
      <c r="I23" s="22" t="str">
        <f t="shared" si="2"/>
        <v/>
      </c>
      <c r="J23" s="34"/>
      <c r="K23" s="44" t="str">
        <f t="shared" si="3"/>
        <v/>
      </c>
      <c r="L23" s="39"/>
      <c r="M23" s="22" t="str">
        <f t="shared" si="4"/>
        <v/>
      </c>
      <c r="N23" s="34"/>
      <c r="O23" s="22" t="str">
        <f t="shared" si="5"/>
        <v/>
      </c>
      <c r="P23" s="65"/>
      <c r="Q23" s="66" t="str">
        <f t="shared" si="6"/>
        <v/>
      </c>
    </row>
    <row r="24" spans="1:17" ht="31.5" customHeight="1" x14ac:dyDescent="0.2">
      <c r="A24" s="79" t="s">
        <v>17</v>
      </c>
      <c r="B24" s="16" t="s">
        <v>49</v>
      </c>
      <c r="C24" s="50">
        <v>5</v>
      </c>
      <c r="D24" s="39"/>
      <c r="E24" s="22" t="str">
        <f t="shared" si="0"/>
        <v/>
      </c>
      <c r="F24" s="34"/>
      <c r="G24" s="44" t="str">
        <f t="shared" si="1"/>
        <v/>
      </c>
      <c r="H24" s="39"/>
      <c r="I24" s="22" t="str">
        <f t="shared" si="2"/>
        <v/>
      </c>
      <c r="J24" s="34"/>
      <c r="K24" s="44" t="str">
        <f t="shared" si="3"/>
        <v/>
      </c>
      <c r="L24" s="39"/>
      <c r="M24" s="22" t="str">
        <f t="shared" si="4"/>
        <v/>
      </c>
      <c r="N24" s="34"/>
      <c r="O24" s="22" t="str">
        <f t="shared" si="5"/>
        <v/>
      </c>
      <c r="P24" s="65"/>
      <c r="Q24" s="66" t="str">
        <f t="shared" si="6"/>
        <v/>
      </c>
    </row>
    <row r="25" spans="1:17" ht="31.5" customHeight="1" x14ac:dyDescent="0.2">
      <c r="A25" s="79"/>
      <c r="B25" s="16" t="s">
        <v>51</v>
      </c>
      <c r="C25" s="50">
        <v>9.5</v>
      </c>
      <c r="D25" s="39"/>
      <c r="E25" s="22" t="str">
        <f t="shared" si="0"/>
        <v/>
      </c>
      <c r="F25" s="34"/>
      <c r="G25" s="44" t="str">
        <f t="shared" si="1"/>
        <v/>
      </c>
      <c r="H25" s="39"/>
      <c r="I25" s="22" t="str">
        <f t="shared" si="2"/>
        <v/>
      </c>
      <c r="J25" s="34"/>
      <c r="K25" s="44" t="str">
        <f t="shared" si="3"/>
        <v/>
      </c>
      <c r="L25" s="39"/>
      <c r="M25" s="22" t="str">
        <f t="shared" si="4"/>
        <v/>
      </c>
      <c r="N25" s="34"/>
      <c r="O25" s="22" t="str">
        <f t="shared" si="5"/>
        <v/>
      </c>
      <c r="P25" s="65"/>
      <c r="Q25" s="66" t="str">
        <f t="shared" si="6"/>
        <v/>
      </c>
    </row>
    <row r="26" spans="1:17" ht="31.5" customHeight="1" x14ac:dyDescent="0.2">
      <c r="A26" s="53" t="s">
        <v>46</v>
      </c>
      <c r="B26" s="16" t="s">
        <v>58</v>
      </c>
      <c r="C26" s="50">
        <v>3.5</v>
      </c>
      <c r="D26" s="39"/>
      <c r="E26" s="22" t="str">
        <f t="shared" si="0"/>
        <v/>
      </c>
      <c r="F26" s="34"/>
      <c r="G26" s="44" t="str">
        <f t="shared" si="1"/>
        <v/>
      </c>
      <c r="H26" s="39"/>
      <c r="I26" s="22" t="str">
        <f t="shared" si="2"/>
        <v/>
      </c>
      <c r="J26" s="34"/>
      <c r="K26" s="44" t="str">
        <f t="shared" si="3"/>
        <v/>
      </c>
      <c r="L26" s="39"/>
      <c r="M26" s="22" t="str">
        <f t="shared" si="4"/>
        <v/>
      </c>
      <c r="N26" s="34"/>
      <c r="O26" s="22" t="str">
        <f t="shared" si="5"/>
        <v/>
      </c>
      <c r="P26" s="65"/>
      <c r="Q26" s="66" t="str">
        <f t="shared" si="6"/>
        <v/>
      </c>
    </row>
    <row r="27" spans="1:17" ht="31.5" customHeight="1" x14ac:dyDescent="0.2">
      <c r="A27" s="48" t="s">
        <v>16</v>
      </c>
      <c r="B27" s="17" t="s">
        <v>59</v>
      </c>
      <c r="C27" s="50">
        <v>4.5</v>
      </c>
      <c r="D27" s="39"/>
      <c r="E27" s="22" t="str">
        <f t="shared" si="0"/>
        <v/>
      </c>
      <c r="F27" s="34"/>
      <c r="G27" s="44" t="str">
        <f t="shared" si="1"/>
        <v/>
      </c>
      <c r="H27" s="39"/>
      <c r="I27" s="22" t="str">
        <f t="shared" si="2"/>
        <v/>
      </c>
      <c r="J27" s="34"/>
      <c r="K27" s="44" t="str">
        <f t="shared" si="3"/>
        <v/>
      </c>
      <c r="L27" s="39"/>
      <c r="M27" s="22" t="str">
        <f t="shared" si="4"/>
        <v/>
      </c>
      <c r="N27" s="34"/>
      <c r="O27" s="22" t="str">
        <f t="shared" si="5"/>
        <v/>
      </c>
      <c r="P27" s="65"/>
      <c r="Q27" s="66" t="str">
        <f t="shared" si="6"/>
        <v/>
      </c>
    </row>
    <row r="28" spans="1:17" ht="31.5" customHeight="1" x14ac:dyDescent="0.2">
      <c r="A28" s="64" t="s">
        <v>61</v>
      </c>
      <c r="B28" s="17" t="s">
        <v>62</v>
      </c>
      <c r="C28" s="50">
        <v>4.5</v>
      </c>
      <c r="D28" s="39"/>
      <c r="E28" s="22" t="str">
        <f t="shared" si="0"/>
        <v/>
      </c>
      <c r="F28" s="34"/>
      <c r="G28" s="44" t="str">
        <f t="shared" si="1"/>
        <v/>
      </c>
      <c r="H28" s="39"/>
      <c r="I28" s="22" t="str">
        <f t="shared" si="2"/>
        <v/>
      </c>
      <c r="J28" s="34"/>
      <c r="K28" s="44" t="str">
        <f t="shared" si="3"/>
        <v/>
      </c>
      <c r="L28" s="39"/>
      <c r="M28" s="22" t="str">
        <f t="shared" si="4"/>
        <v/>
      </c>
      <c r="N28" s="34"/>
      <c r="O28" s="22" t="str">
        <f t="shared" si="5"/>
        <v/>
      </c>
      <c r="P28" s="65"/>
      <c r="Q28" s="66" t="str">
        <f t="shared" si="6"/>
        <v/>
      </c>
    </row>
    <row r="29" spans="1:17" ht="31.5" customHeight="1" x14ac:dyDescent="0.2">
      <c r="A29" s="64" t="s">
        <v>63</v>
      </c>
      <c r="B29" s="17" t="s">
        <v>62</v>
      </c>
      <c r="C29" s="50">
        <v>4.5</v>
      </c>
      <c r="D29" s="39"/>
      <c r="E29" s="22" t="str">
        <f t="shared" si="0"/>
        <v/>
      </c>
      <c r="F29" s="34"/>
      <c r="G29" s="44" t="str">
        <f t="shared" si="1"/>
        <v/>
      </c>
      <c r="H29" s="39"/>
      <c r="I29" s="22" t="str">
        <f t="shared" si="2"/>
        <v/>
      </c>
      <c r="J29" s="34"/>
      <c r="K29" s="44" t="str">
        <f t="shared" si="3"/>
        <v/>
      </c>
      <c r="L29" s="39"/>
      <c r="M29" s="22" t="str">
        <f t="shared" si="4"/>
        <v/>
      </c>
      <c r="N29" s="34"/>
      <c r="O29" s="22" t="str">
        <f t="shared" si="5"/>
        <v/>
      </c>
      <c r="P29" s="65"/>
      <c r="Q29" s="66" t="str">
        <f t="shared" si="6"/>
        <v/>
      </c>
    </row>
    <row r="30" spans="1:17" ht="58.5" customHeight="1" x14ac:dyDescent="0.2">
      <c r="A30" s="75" t="s">
        <v>40</v>
      </c>
      <c r="B30" s="76"/>
      <c r="C30" s="50">
        <v>28</v>
      </c>
      <c r="D30" s="39"/>
      <c r="E30" s="22" t="str">
        <f t="shared" si="0"/>
        <v/>
      </c>
      <c r="F30" s="34"/>
      <c r="G30" s="44" t="str">
        <f t="shared" si="1"/>
        <v/>
      </c>
      <c r="H30" s="39"/>
      <c r="I30" s="22" t="str">
        <f t="shared" si="2"/>
        <v/>
      </c>
      <c r="J30" s="34"/>
      <c r="K30" s="44" t="str">
        <f t="shared" si="3"/>
        <v/>
      </c>
      <c r="L30" s="39"/>
      <c r="M30" s="22" t="str">
        <f t="shared" si="4"/>
        <v/>
      </c>
      <c r="N30" s="34"/>
      <c r="O30" s="22" t="str">
        <f t="shared" si="5"/>
        <v/>
      </c>
      <c r="P30" s="65"/>
      <c r="Q30" s="66" t="str">
        <f t="shared" si="6"/>
        <v/>
      </c>
    </row>
    <row r="31" spans="1:17" ht="31.5" customHeight="1" x14ac:dyDescent="0.2">
      <c r="A31" s="48" t="s">
        <v>38</v>
      </c>
      <c r="B31" s="19" t="s">
        <v>39</v>
      </c>
      <c r="C31" s="50">
        <v>4.5</v>
      </c>
      <c r="D31" s="39"/>
      <c r="E31" s="22" t="str">
        <f t="shared" si="0"/>
        <v/>
      </c>
      <c r="F31" s="34"/>
      <c r="G31" s="44" t="str">
        <f t="shared" si="1"/>
        <v/>
      </c>
      <c r="H31" s="39"/>
      <c r="I31" s="22" t="str">
        <f t="shared" si="2"/>
        <v/>
      </c>
      <c r="J31" s="34"/>
      <c r="K31" s="44" t="str">
        <f t="shared" si="3"/>
        <v/>
      </c>
      <c r="L31" s="39"/>
      <c r="M31" s="22" t="str">
        <f t="shared" si="4"/>
        <v/>
      </c>
      <c r="N31" s="34"/>
      <c r="O31" s="22" t="str">
        <f t="shared" si="5"/>
        <v/>
      </c>
      <c r="P31" s="65"/>
      <c r="Q31" s="66" t="str">
        <f t="shared" si="6"/>
        <v/>
      </c>
    </row>
    <row r="32" spans="1:17" ht="31.5" customHeight="1" x14ac:dyDescent="0.2">
      <c r="A32" s="79" t="s">
        <v>35</v>
      </c>
      <c r="B32" s="19" t="s">
        <v>36</v>
      </c>
      <c r="C32" s="50">
        <v>3</v>
      </c>
      <c r="D32" s="39"/>
      <c r="E32" s="22" t="str">
        <f t="shared" si="0"/>
        <v/>
      </c>
      <c r="F32" s="34"/>
      <c r="G32" s="44" t="str">
        <f t="shared" si="1"/>
        <v/>
      </c>
      <c r="H32" s="39"/>
      <c r="I32" s="22" t="str">
        <f t="shared" si="2"/>
        <v/>
      </c>
      <c r="J32" s="34"/>
      <c r="K32" s="44" t="str">
        <f t="shared" si="3"/>
        <v/>
      </c>
      <c r="L32" s="39"/>
      <c r="M32" s="22" t="str">
        <f t="shared" si="4"/>
        <v/>
      </c>
      <c r="N32" s="34"/>
      <c r="O32" s="22" t="str">
        <f>IF(N32="","",N32*$C32)</f>
        <v/>
      </c>
      <c r="P32" s="65"/>
      <c r="Q32" s="66" t="str">
        <f>IF(P32="","",P32*$C32)</f>
        <v/>
      </c>
    </row>
    <row r="33" spans="1:19" ht="31.5" customHeight="1" thickBot="1" x14ac:dyDescent="0.25">
      <c r="A33" s="79"/>
      <c r="B33" s="31" t="s">
        <v>37</v>
      </c>
      <c r="C33" s="51">
        <v>5.5</v>
      </c>
      <c r="D33" s="40"/>
      <c r="E33" s="22" t="str">
        <f t="shared" si="0"/>
        <v/>
      </c>
      <c r="F33" s="35"/>
      <c r="G33" s="44" t="str">
        <f t="shared" si="1"/>
        <v/>
      </c>
      <c r="H33" s="40"/>
      <c r="I33" s="22" t="str">
        <f t="shared" si="2"/>
        <v/>
      </c>
      <c r="J33" s="35"/>
      <c r="K33" s="44" t="str">
        <f t="shared" si="3"/>
        <v/>
      </c>
      <c r="L33" s="40"/>
      <c r="M33" s="22" t="str">
        <f t="shared" si="4"/>
        <v/>
      </c>
      <c r="N33" s="35"/>
      <c r="O33" s="22" t="str">
        <f t="shared" si="5"/>
        <v/>
      </c>
      <c r="P33" s="67"/>
      <c r="Q33" s="68" t="str">
        <f t="shared" ref="Q33" si="7">IF(P33="","",P33*$C33)</f>
        <v/>
      </c>
    </row>
    <row r="34" spans="1:19" ht="39.950000000000003" customHeight="1" thickBot="1" x14ac:dyDescent="0.25">
      <c r="A34" s="77" t="s">
        <v>21</v>
      </c>
      <c r="B34" s="132"/>
      <c r="C34" s="132"/>
      <c r="D34" s="41" t="str">
        <f>IF(SUM(D15:D33)=0,"",SUM(D15:D33))</f>
        <v/>
      </c>
      <c r="E34" s="30"/>
      <c r="F34" s="36" t="str">
        <f>IF(SUM(F15:F33)=0,"",SUM(F15:F33))</f>
        <v/>
      </c>
      <c r="G34" s="45"/>
      <c r="H34" s="41" t="str">
        <f>IF(SUM(H15:H33)=0,"",SUM(H15:H33))</f>
        <v/>
      </c>
      <c r="I34" s="30"/>
      <c r="J34" s="41" t="str">
        <f>IF(SUM(J15:J33)=0,"",SUM(J15:J33))</f>
        <v/>
      </c>
      <c r="K34" s="30"/>
      <c r="L34" s="41" t="str">
        <f>IF(SUM(L15:L33)=0,"",SUM(L15:L33))</f>
        <v/>
      </c>
      <c r="M34" s="30"/>
      <c r="N34" s="36" t="str">
        <f>IF(SUM(N15:N33)=0,"",SUM(N15:N33))</f>
        <v/>
      </c>
      <c r="O34" s="30"/>
      <c r="P34" s="36" t="str">
        <f>IF(SUM(P15:P33)=0,"",SUM(P15:P33))</f>
        <v/>
      </c>
      <c r="Q34" s="30"/>
    </row>
    <row r="35" spans="1:19" ht="39.950000000000003" customHeight="1" thickBot="1" x14ac:dyDescent="0.25">
      <c r="A35" s="77" t="s">
        <v>22</v>
      </c>
      <c r="B35" s="78"/>
      <c r="C35" s="78"/>
      <c r="D35" s="42"/>
      <c r="E35" s="29" t="str">
        <f>IF(SUM(E15:E33)=0,"",SUM(E15:E33))</f>
        <v/>
      </c>
      <c r="F35" s="37"/>
      <c r="G35" s="29" t="str">
        <f>IF(SUM(G15:G33)=0,"",SUM(G15:G33))</f>
        <v/>
      </c>
      <c r="H35" s="42"/>
      <c r="I35" s="29" t="str">
        <f>IF(SUM(I15:I33)=0,"",SUM(I15:I33))</f>
        <v/>
      </c>
      <c r="J35" s="37"/>
      <c r="K35" s="29" t="str">
        <f>IF(SUM(K15:K33)=0,"",SUM(K15:K33))</f>
        <v/>
      </c>
      <c r="L35" s="42"/>
      <c r="M35" s="29" t="str">
        <f>IF(SUM(M15:M33)=0,"",SUM(M15:M33))</f>
        <v/>
      </c>
      <c r="N35" s="37"/>
      <c r="O35" s="29" t="str">
        <f>IF(SUM(O15:O33)=0,"",SUM(O15:O33))</f>
        <v/>
      </c>
      <c r="P35" s="37"/>
      <c r="Q35" s="29" t="str">
        <f>IF(SUM(Q15:Q33)=0,"",SUM(Q15:Q33))</f>
        <v/>
      </c>
    </row>
    <row r="36" spans="1:19" ht="13.5" customHeight="1" x14ac:dyDescent="0.2"/>
    <row r="37" spans="1:19" ht="19.5" customHeight="1" x14ac:dyDescent="0.2">
      <c r="A37" s="3" t="s">
        <v>23</v>
      </c>
      <c r="B37" s="3"/>
      <c r="C37" s="4"/>
      <c r="D37" s="4"/>
      <c r="E37" s="3"/>
      <c r="F37" s="3"/>
      <c r="G37" s="4"/>
      <c r="H37" s="4"/>
      <c r="I37" s="4"/>
      <c r="J37" s="133" t="s">
        <v>24</v>
      </c>
      <c r="K37" s="134"/>
      <c r="L37" s="135"/>
      <c r="M37" s="89" t="str">
        <f>IF(SUM(E35:Q35)=0,"",SUM(E35:Q35))</f>
        <v/>
      </c>
      <c r="N37" s="89"/>
      <c r="O37" s="89"/>
    </row>
    <row r="38" spans="1:19" ht="19.5" customHeight="1" x14ac:dyDescent="0.2">
      <c r="A38" s="136"/>
      <c r="B38" s="128"/>
      <c r="C38" s="4"/>
      <c r="D38" s="5" t="s">
        <v>25</v>
      </c>
      <c r="E38" s="5"/>
      <c r="F38" s="4"/>
      <c r="G38" s="85" t="str">
        <f>+IF(A38="","",M37)</f>
        <v/>
      </c>
      <c r="H38" s="85"/>
      <c r="I38" s="5" t="s">
        <v>64</v>
      </c>
      <c r="J38" s="86" t="s">
        <v>26</v>
      </c>
      <c r="K38" s="87"/>
      <c r="L38" s="88"/>
      <c r="M38" s="89" t="str">
        <f>IF(M37="","",M37*0.055/1.055)</f>
        <v/>
      </c>
      <c r="N38" s="89"/>
      <c r="O38" s="89"/>
    </row>
    <row r="39" spans="1:19" ht="9" customHeight="1" x14ac:dyDescent="0.25">
      <c r="A39" s="23"/>
      <c r="B39" s="4"/>
      <c r="C39" s="4"/>
      <c r="D39" s="18"/>
      <c r="E39" s="5"/>
      <c r="F39" s="4"/>
      <c r="G39" s="12"/>
      <c r="H39" s="46"/>
      <c r="I39" s="24"/>
      <c r="J39" s="4"/>
      <c r="K39" s="4"/>
      <c r="L39" s="4"/>
      <c r="M39" s="4"/>
      <c r="N39" s="4"/>
      <c r="O39" s="4"/>
    </row>
    <row r="40" spans="1:19" ht="19.5" customHeight="1" x14ac:dyDescent="0.2">
      <c r="A40" s="136"/>
      <c r="B40" s="128"/>
      <c r="C40" s="4"/>
      <c r="D40" s="5" t="s">
        <v>27</v>
      </c>
      <c r="E40" s="18"/>
      <c r="F40" s="4"/>
      <c r="G40" s="129" t="str">
        <f>IF($A40="","",ROUNDDOWN(M37/2,0))</f>
        <v/>
      </c>
      <c r="H40" s="129"/>
      <c r="I40" s="85" t="str">
        <f>(+IF(A40="","",M37-(G40)))</f>
        <v/>
      </c>
      <c r="J40" s="85"/>
      <c r="K40" s="5" t="s">
        <v>65</v>
      </c>
      <c r="L40" s="4"/>
      <c r="M40" s="4"/>
      <c r="N40" s="4"/>
      <c r="O40" s="4"/>
    </row>
    <row r="41" spans="1:19" ht="11.25" customHeight="1" x14ac:dyDescent="0.25">
      <c r="A41" s="23"/>
      <c r="B41" s="4"/>
      <c r="C41" s="4"/>
      <c r="D41" s="18"/>
      <c r="E41" s="5"/>
      <c r="F41" s="4"/>
      <c r="G41" s="47"/>
      <c r="H41" s="46"/>
      <c r="I41" s="46"/>
      <c r="J41" s="12"/>
      <c r="K41" s="4"/>
      <c r="L41" s="4"/>
      <c r="M41" s="4"/>
      <c r="N41" s="4"/>
      <c r="O41" s="4"/>
      <c r="P41" s="4"/>
      <c r="Q41" s="4"/>
    </row>
    <row r="42" spans="1:19" ht="19.5" customHeight="1" x14ac:dyDescent="0.2">
      <c r="A42" s="128"/>
      <c r="B42" s="128"/>
      <c r="C42" s="4"/>
      <c r="D42" s="5" t="s">
        <v>28</v>
      </c>
      <c r="E42" s="18"/>
      <c r="F42" s="4"/>
      <c r="G42" s="129" t="str">
        <f>IF($A42="","",ROUNDDOWN(M37/3,0))</f>
        <v/>
      </c>
      <c r="H42" s="129"/>
      <c r="I42" s="129" t="str">
        <f>IF($A42="","",ROUNDDOWN(M37/3,0))</f>
        <v/>
      </c>
      <c r="J42" s="129"/>
      <c r="K42" s="129" t="str">
        <f>IF($A42="","",M37-G42-I42)</f>
        <v/>
      </c>
      <c r="L42" s="129"/>
      <c r="M42" s="5" t="s">
        <v>66</v>
      </c>
      <c r="O42" s="4"/>
      <c r="P42" s="4"/>
      <c r="Q42" s="4"/>
    </row>
    <row r="43" spans="1:19" ht="20.25" customHeight="1" x14ac:dyDescent="0.2">
      <c r="A43" s="23"/>
      <c r="B43" s="5"/>
      <c r="C43" s="7"/>
      <c r="D43" s="7"/>
      <c r="E43" s="25"/>
      <c r="F43" s="25"/>
      <c r="G43" s="8"/>
      <c r="H43" s="8"/>
      <c r="I43" s="4"/>
      <c r="J43" s="4"/>
      <c r="K43" s="4"/>
      <c r="L43" s="4"/>
      <c r="M43" s="4"/>
      <c r="N43" s="4"/>
      <c r="O43" s="4"/>
    </row>
    <row r="44" spans="1:19" ht="22.5" customHeight="1" x14ac:dyDescent="0.2">
      <c r="A44" s="52" t="s">
        <v>42</v>
      </c>
      <c r="B44" s="4"/>
      <c r="C44" s="9"/>
      <c r="D44" s="9"/>
      <c r="E44" s="9"/>
      <c r="F44" s="9"/>
      <c r="G44" s="4"/>
      <c r="H44" s="1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24.75" customHeight="1" x14ac:dyDescent="0.2">
      <c r="A45" s="130" t="s">
        <v>29</v>
      </c>
      <c r="B45" s="130"/>
      <c r="C45" s="130"/>
      <c r="D45" s="130"/>
      <c r="E45" s="130"/>
      <c r="F45" s="130"/>
      <c r="G45" s="4"/>
      <c r="H45" s="4"/>
      <c r="I45" s="4"/>
      <c r="J45" s="131" t="s">
        <v>30</v>
      </c>
      <c r="K45" s="131"/>
      <c r="L45" s="131"/>
      <c r="M45" s="131"/>
      <c r="N45" s="131"/>
      <c r="O45" s="131"/>
    </row>
    <row r="46" spans="1:19" ht="18" customHeight="1" x14ac:dyDescent="0.2">
      <c r="A46" s="110"/>
      <c r="B46" s="111"/>
      <c r="C46" s="111"/>
      <c r="D46" s="111"/>
      <c r="E46" s="111"/>
      <c r="F46" s="111"/>
      <c r="G46" s="112"/>
      <c r="H46" s="4"/>
      <c r="I46" s="4"/>
      <c r="J46" s="119"/>
      <c r="K46" s="120"/>
      <c r="L46" s="120"/>
      <c r="M46" s="120"/>
      <c r="N46" s="120"/>
      <c r="O46" s="120"/>
      <c r="P46" s="120"/>
      <c r="Q46" s="121"/>
    </row>
    <row r="47" spans="1:19" ht="18" customHeight="1" x14ac:dyDescent="0.2">
      <c r="A47" s="113"/>
      <c r="B47" s="114"/>
      <c r="C47" s="114"/>
      <c r="D47" s="114"/>
      <c r="E47" s="114"/>
      <c r="F47" s="114"/>
      <c r="G47" s="115"/>
      <c r="H47" s="4"/>
      <c r="I47" s="4"/>
      <c r="J47" s="122"/>
      <c r="K47" s="123"/>
      <c r="L47" s="123"/>
      <c r="M47" s="123"/>
      <c r="N47" s="123"/>
      <c r="O47" s="123"/>
      <c r="P47" s="123"/>
      <c r="Q47" s="124"/>
    </row>
    <row r="48" spans="1:19" ht="18" customHeight="1" x14ac:dyDescent="0.2">
      <c r="A48" s="113"/>
      <c r="B48" s="114"/>
      <c r="C48" s="114"/>
      <c r="D48" s="114"/>
      <c r="E48" s="114"/>
      <c r="F48" s="114"/>
      <c r="G48" s="115"/>
      <c r="H48" s="4"/>
      <c r="I48" s="4"/>
      <c r="J48" s="122"/>
      <c r="K48" s="123"/>
      <c r="L48" s="123"/>
      <c r="M48" s="123"/>
      <c r="N48" s="123"/>
      <c r="O48" s="123"/>
      <c r="P48" s="123"/>
      <c r="Q48" s="124"/>
    </row>
    <row r="49" spans="1:19" ht="18" customHeight="1" x14ac:dyDescent="0.2">
      <c r="A49" s="116"/>
      <c r="B49" s="117"/>
      <c r="C49" s="117"/>
      <c r="D49" s="117"/>
      <c r="E49" s="117"/>
      <c r="F49" s="117"/>
      <c r="G49" s="118"/>
      <c r="H49" s="4"/>
      <c r="I49" s="4"/>
      <c r="J49" s="125"/>
      <c r="K49" s="126"/>
      <c r="L49" s="126"/>
      <c r="M49" s="126"/>
      <c r="N49" s="126"/>
      <c r="O49" s="126"/>
      <c r="P49" s="126"/>
      <c r="Q49" s="127"/>
    </row>
    <row r="50" spans="1:19" ht="18" customHeight="1" x14ac:dyDescent="0.2">
      <c r="P50" s="26"/>
      <c r="Q50" s="4"/>
      <c r="R50" s="4"/>
      <c r="S50" s="4"/>
    </row>
    <row r="51" spans="1:19" ht="15" x14ac:dyDescent="0.2">
      <c r="A51" s="4"/>
      <c r="B51" s="28"/>
      <c r="C51" s="11"/>
      <c r="D51" s="11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9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ht="15" customHeigh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9" ht="1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9" ht="1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9" ht="1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9" x14ac:dyDescent="0.2">
      <c r="A57" s="4"/>
      <c r="B57" s="4"/>
      <c r="C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9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</sheetData>
  <mergeCells count="42">
    <mergeCell ref="A1:Q2"/>
    <mergeCell ref="A46:G49"/>
    <mergeCell ref="J46:Q49"/>
    <mergeCell ref="A42:B42"/>
    <mergeCell ref="G42:H42"/>
    <mergeCell ref="I42:J42"/>
    <mergeCell ref="K42:L42"/>
    <mergeCell ref="A45:F45"/>
    <mergeCell ref="J45:O45"/>
    <mergeCell ref="A34:C34"/>
    <mergeCell ref="J37:L37"/>
    <mergeCell ref="M37:O37"/>
    <mergeCell ref="A40:B40"/>
    <mergeCell ref="G40:H40"/>
    <mergeCell ref="I40:J40"/>
    <mergeCell ref="A38:B38"/>
    <mergeCell ref="G38:H38"/>
    <mergeCell ref="J38:L38"/>
    <mergeCell ref="M38:O38"/>
    <mergeCell ref="A15:A17"/>
    <mergeCell ref="A6:E6"/>
    <mergeCell ref="A7:E7"/>
    <mergeCell ref="A8:E8"/>
    <mergeCell ref="A9:E9"/>
    <mergeCell ref="A10:B10"/>
    <mergeCell ref="A14:B14"/>
    <mergeCell ref="A11:Q11"/>
    <mergeCell ref="A4:Q4"/>
    <mergeCell ref="P13:Q13"/>
    <mergeCell ref="A30:B30"/>
    <mergeCell ref="A35:C35"/>
    <mergeCell ref="A32:A33"/>
    <mergeCell ref="A13:C13"/>
    <mergeCell ref="N13:O13"/>
    <mergeCell ref="A24:A25"/>
    <mergeCell ref="A21:A22"/>
    <mergeCell ref="A19:A20"/>
    <mergeCell ref="D13:E13"/>
    <mergeCell ref="F13:G13"/>
    <mergeCell ref="H13:I13"/>
    <mergeCell ref="J13:K13"/>
    <mergeCell ref="L13:M13"/>
  </mergeCells>
  <printOptions horizontalCentered="1" verticalCentered="1"/>
  <pageMargins left="0.23622047244094491" right="0.23622047244094491" top="3.937007874015748E-2" bottom="0.23622047244094491" header="0.11811023622047245" footer="0.15748031496062992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7"/>
  <sheetViews>
    <sheetView tabSelected="1" workbookViewId="0">
      <selection activeCell="B27" sqref="B27"/>
    </sheetView>
  </sheetViews>
  <sheetFormatPr baseColWidth="10" defaultRowHeight="15" x14ac:dyDescent="0.25"/>
  <sheetData>
    <row r="2" spans="1:17" ht="15.75" thickBot="1" x14ac:dyDescent="0.3"/>
    <row r="3" spans="1:17" ht="18" x14ac:dyDescent="0.25">
      <c r="A3" s="139" t="s">
        <v>52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8" x14ac:dyDescent="0.25">
      <c r="A4" s="140" t="s">
        <v>47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8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4"/>
    </row>
    <row r="6" spans="1:17" ht="18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4"/>
    </row>
    <row r="7" spans="1:17" ht="18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4"/>
    </row>
    <row r="8" spans="1:17" x14ac:dyDescent="0.25">
      <c r="A8" s="5" t="s">
        <v>31</v>
      </c>
      <c r="B8" s="4"/>
      <c r="C8" s="141" t="str">
        <f>Dérivés!G38</f>
        <v/>
      </c>
      <c r="D8" s="141"/>
      <c r="E8" s="5" t="s">
        <v>64</v>
      </c>
      <c r="F8" s="21"/>
      <c r="G8" s="21"/>
      <c r="H8" s="21"/>
      <c r="I8" s="21"/>
      <c r="J8" s="21"/>
      <c r="K8" s="21" t="s">
        <v>43</v>
      </c>
      <c r="L8" s="21"/>
      <c r="M8" s="21"/>
      <c r="N8" s="21"/>
      <c r="O8" s="21"/>
      <c r="P8" s="21"/>
      <c r="Q8" s="21"/>
    </row>
    <row r="9" spans="1:17" x14ac:dyDescent="0.25">
      <c r="A9" s="4"/>
      <c r="B9" s="4"/>
      <c r="C9" s="4"/>
      <c r="D9" s="4"/>
      <c r="E9" s="5"/>
      <c r="F9" s="4"/>
      <c r="G9" s="4"/>
      <c r="H9" s="24"/>
      <c r="I9" s="2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5" t="s">
        <v>32</v>
      </c>
      <c r="B10" s="4"/>
      <c r="C10" s="142" t="str">
        <f>Dérivés!G40</f>
        <v/>
      </c>
      <c r="D10" s="142"/>
      <c r="E10" s="141" t="str">
        <f>Dérivés!I40</f>
        <v/>
      </c>
      <c r="F10" s="141"/>
      <c r="G10" s="5" t="s">
        <v>65</v>
      </c>
      <c r="H10" s="21"/>
      <c r="I10" s="21"/>
      <c r="J10" s="21"/>
      <c r="K10" s="21" t="s">
        <v>44</v>
      </c>
      <c r="L10" s="4"/>
      <c r="M10" s="4"/>
      <c r="N10" s="4"/>
      <c r="O10" s="143"/>
      <c r="P10" s="144"/>
      <c r="Q10" s="145"/>
    </row>
    <row r="11" spans="1:17" ht="15.75" x14ac:dyDescent="0.25">
      <c r="A11" s="4"/>
      <c r="B11" s="4"/>
      <c r="C11" s="4"/>
      <c r="D11" s="4"/>
      <c r="E11" s="5"/>
      <c r="F11" s="4"/>
      <c r="G11" s="6"/>
      <c r="H11" s="24"/>
      <c r="I11" s="24"/>
      <c r="J11" s="4"/>
      <c r="K11" s="4"/>
      <c r="L11" s="4"/>
      <c r="M11" s="4"/>
      <c r="N11" s="4"/>
      <c r="O11" s="146"/>
      <c r="P11" s="147"/>
      <c r="Q11" s="148"/>
    </row>
    <row r="12" spans="1:17" x14ac:dyDescent="0.25">
      <c r="A12" s="5" t="s">
        <v>33</v>
      </c>
      <c r="B12" s="4"/>
      <c r="C12" s="142" t="str">
        <f>Dérivés!G42</f>
        <v/>
      </c>
      <c r="D12" s="142"/>
      <c r="E12" s="142" t="str">
        <f>Dérivés!I42</f>
        <v/>
      </c>
      <c r="F12" s="142"/>
      <c r="G12" s="142" t="str">
        <f>Dérivés!K42</f>
        <v/>
      </c>
      <c r="H12" s="142"/>
      <c r="I12" s="5" t="s">
        <v>66</v>
      </c>
      <c r="J12" s="21"/>
      <c r="K12" s="21"/>
      <c r="L12" s="21"/>
      <c r="M12" s="21"/>
      <c r="N12" s="4"/>
      <c r="O12" s="149"/>
      <c r="P12" s="150"/>
      <c r="Q12" s="151"/>
    </row>
    <row r="13" spans="1:17" ht="15.75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7"/>
      <c r="Q13" s="4"/>
    </row>
    <row r="14" spans="1:17" ht="18" x14ac:dyDescent="0.25">
      <c r="A14" s="187" t="s">
        <v>34</v>
      </c>
      <c r="B14" s="188"/>
      <c r="C14" s="189"/>
      <c r="D14" s="137">
        <f>Dérivés!D13</f>
        <v>44306</v>
      </c>
      <c r="E14" s="138"/>
      <c r="F14" s="137">
        <f>Dérivés!F13</f>
        <v>44334</v>
      </c>
      <c r="G14" s="138"/>
      <c r="H14" s="137">
        <f>Dérivés!H13</f>
        <v>44362</v>
      </c>
      <c r="I14" s="138"/>
      <c r="J14" s="137">
        <f>Dérivés!J13</f>
        <v>44397</v>
      </c>
      <c r="K14" s="138"/>
      <c r="L14" s="137">
        <f>Dérivés!L13</f>
        <v>44425</v>
      </c>
      <c r="M14" s="138"/>
      <c r="N14" s="137">
        <f>Dérivés!N13</f>
        <v>44460</v>
      </c>
      <c r="O14" s="138"/>
      <c r="P14" s="153"/>
      <c r="Q14" s="74"/>
    </row>
    <row r="15" spans="1:17" x14ac:dyDescent="0.25">
      <c r="A15" s="154" t="s">
        <v>41</v>
      </c>
      <c r="B15" s="155"/>
      <c r="C15" s="156"/>
      <c r="D15" s="163"/>
      <c r="E15" s="164"/>
      <c r="F15" s="169"/>
      <c r="G15" s="170"/>
      <c r="H15" s="163"/>
      <c r="I15" s="164"/>
      <c r="J15" s="163"/>
      <c r="K15" s="164"/>
      <c r="L15" s="169"/>
      <c r="M15" s="170"/>
      <c r="N15" s="175"/>
      <c r="O15" s="176"/>
      <c r="P15" s="181"/>
      <c r="Q15" s="182"/>
    </row>
    <row r="16" spans="1:17" x14ac:dyDescent="0.25">
      <c r="A16" s="157"/>
      <c r="B16" s="158"/>
      <c r="C16" s="159"/>
      <c r="D16" s="165"/>
      <c r="E16" s="166"/>
      <c r="F16" s="171"/>
      <c r="G16" s="172"/>
      <c r="H16" s="165"/>
      <c r="I16" s="166"/>
      <c r="J16" s="165"/>
      <c r="K16" s="166"/>
      <c r="L16" s="171"/>
      <c r="M16" s="172"/>
      <c r="N16" s="177"/>
      <c r="O16" s="178"/>
      <c r="P16" s="183"/>
      <c r="Q16" s="184"/>
    </row>
    <row r="17" spans="1:17" ht="15.75" thickBot="1" x14ac:dyDescent="0.3">
      <c r="A17" s="160"/>
      <c r="B17" s="161"/>
      <c r="C17" s="162"/>
      <c r="D17" s="167"/>
      <c r="E17" s="168"/>
      <c r="F17" s="173"/>
      <c r="G17" s="174"/>
      <c r="H17" s="167"/>
      <c r="I17" s="168"/>
      <c r="J17" s="167"/>
      <c r="K17" s="168"/>
      <c r="L17" s="173"/>
      <c r="M17" s="174"/>
      <c r="N17" s="179"/>
      <c r="O17" s="180"/>
      <c r="P17" s="185"/>
      <c r="Q17" s="186"/>
    </row>
    <row r="18" spans="1:17" x14ac:dyDescent="0.25">
      <c r="A18" s="4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4"/>
      <c r="Q18" s="4"/>
    </row>
    <row r="19" spans="1:17" ht="18" x14ac:dyDescent="0.25">
      <c r="A19" s="152" t="s">
        <v>48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4"/>
      <c r="Q19" s="4"/>
    </row>
    <row r="20" spans="1:17" ht="18" x14ac:dyDescent="0.25">
      <c r="A20" s="63"/>
      <c r="B20" s="63"/>
      <c r="C20" s="140" t="s">
        <v>68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63"/>
      <c r="P20" s="4"/>
      <c r="Q20" s="4"/>
    </row>
    <row r="21" spans="1:17" ht="15.75" x14ac:dyDescent="0.25">
      <c r="A21" s="21"/>
      <c r="B21" s="28"/>
      <c r="C21" s="11"/>
      <c r="D21" s="11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4"/>
      <c r="Q21" s="4"/>
    </row>
    <row r="22" spans="1:17" ht="20.25" x14ac:dyDescent="0.3">
      <c r="A22" s="12" t="s">
        <v>50</v>
      </c>
      <c r="B22" s="21"/>
      <c r="C22" s="11"/>
      <c r="D22" s="11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"/>
    </row>
    <row r="23" spans="1:17" ht="15.75" x14ac:dyDescent="0.25">
      <c r="A23" s="4"/>
      <c r="B23" s="28"/>
      <c r="C23" s="11"/>
      <c r="D23" s="11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4"/>
    </row>
    <row r="26" spans="1:17" ht="18" x14ac:dyDescent="0.25">
      <c r="B26" s="69" t="s">
        <v>69</v>
      </c>
      <c r="C26" s="69"/>
      <c r="D26" s="69"/>
      <c r="E26" s="69"/>
      <c r="F26" s="69"/>
      <c r="G26" s="69"/>
    </row>
    <row r="27" spans="1:17" ht="18" x14ac:dyDescent="0.25">
      <c r="B27" s="69" t="s">
        <v>67</v>
      </c>
      <c r="C27" s="69"/>
      <c r="D27" s="69"/>
      <c r="E27" s="69"/>
      <c r="F27" s="69"/>
      <c r="G27" s="69"/>
    </row>
  </sheetData>
  <mergeCells count="27">
    <mergeCell ref="A19:O19"/>
    <mergeCell ref="C20:N20"/>
    <mergeCell ref="N14:O14"/>
    <mergeCell ref="P14:Q14"/>
    <mergeCell ref="A15:C17"/>
    <mergeCell ref="D15:E17"/>
    <mergeCell ref="F15:G17"/>
    <mergeCell ref="H15:I17"/>
    <mergeCell ref="J15:K17"/>
    <mergeCell ref="L15:M17"/>
    <mergeCell ref="N15:O17"/>
    <mergeCell ref="P15:Q17"/>
    <mergeCell ref="A14:C14"/>
    <mergeCell ref="D14:E14"/>
    <mergeCell ref="F14:G14"/>
    <mergeCell ref="H14:I14"/>
    <mergeCell ref="J14:K14"/>
    <mergeCell ref="L14:M14"/>
    <mergeCell ref="A3:Q3"/>
    <mergeCell ref="A4:Q4"/>
    <mergeCell ref="C8:D8"/>
    <mergeCell ref="C10:D10"/>
    <mergeCell ref="E10:F10"/>
    <mergeCell ref="O10:Q12"/>
    <mergeCell ref="C12:D12"/>
    <mergeCell ref="E12:F12"/>
    <mergeCell ref="G12:H12"/>
  </mergeCells>
  <pageMargins left="0.31496062992125984" right="0.31496062992125984" top="0.35433070866141736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Dérivés</vt:lpstr>
      <vt:lpstr>reçu</vt:lpstr>
      <vt:lpstr>reçu!Zone_d_impression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</dc:creator>
  <cp:lastModifiedBy>USER</cp:lastModifiedBy>
  <cp:lastPrinted>2021-02-16T16:35:51Z</cp:lastPrinted>
  <dcterms:created xsi:type="dcterms:W3CDTF">2020-01-22T20:21:11Z</dcterms:created>
  <dcterms:modified xsi:type="dcterms:W3CDTF">2021-03-12T22:18:55Z</dcterms:modified>
</cp:coreProperties>
</file>