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4" activeTab="0"/>
  </bookViews>
  <sheets>
    <sheet name="contrat" sheetId="1" r:id="rId1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<sst xmlns="http://schemas.openxmlformats.org/spreadsheetml/2006/main" count="55" uniqueCount="41">
  <si>
    <t>AMAPola Artix
CONTRAT D'ENGAGEMENT LEGUMES
15 octobre 2021 au 14 avril 2021</t>
  </si>
  <si>
    <t>Ne remplir que les cases en jaune de l'onglet contrat</t>
  </si>
  <si>
    <t>Blog:</t>
  </si>
  <si>
    <t>http://amapola.eklablog.com</t>
  </si>
  <si>
    <t>Nom et Prénom  :</t>
  </si>
  <si>
    <t xml:space="preserve"> Adresse :</t>
  </si>
  <si>
    <t xml:space="preserve"> Téléphone :</t>
  </si>
  <si>
    <t>Courriel :</t>
  </si>
  <si>
    <r>
      <t xml:space="preserve">S’engage en son nom à régler d’avance l’achat des produits et à respecter la charte des AMAP®.
Le producteur Laurent LESCLAUZES de l'EARL la Ferme de Menaut s’engage à respecter la charte des AMAP®
et livrer ses produits le mardi à Artix (lieu et heure à préciser). </t>
    </r>
    <r>
      <rPr>
        <b/>
        <sz val="12"/>
        <color indexed="10"/>
        <rFont val="Arial"/>
        <family val="2"/>
      </rPr>
      <t xml:space="preserve">Nous rappelons que tout produit non récupéré sera donné au CCAS d'Artix. 
</t>
    </r>
  </si>
  <si>
    <t>Pour cette nouveau cette saison possibilité d'annuler une ou deux dates de livraison à définir
Et attention: pas de livraison de légumes le 20 avril, les 4 et 18 mai et le 1er juin</t>
  </si>
  <si>
    <t>Nombre de paniers souhaités</t>
  </si>
  <si>
    <t>Total suivant le nombre et la taille des paniers</t>
  </si>
  <si>
    <t>Petit panier à 11,00 €</t>
  </si>
  <si>
    <t>Grand panier à 16,50 €</t>
  </si>
  <si>
    <t>Mardi choisi de non livraison</t>
  </si>
  <si>
    <t xml:space="preserve"> total   commandés</t>
  </si>
  <si>
    <t>Petit panier</t>
  </si>
  <si>
    <t>Grand panier</t>
  </si>
  <si>
    <t>1er mardi</t>
  </si>
  <si>
    <t>2ème mardi</t>
  </si>
  <si>
    <t>22 paniers</t>
  </si>
  <si>
    <t xml:space="preserve"> </t>
  </si>
  <si>
    <t>21 paniers</t>
  </si>
  <si>
    <t>20 paniers</t>
  </si>
  <si>
    <t>Mettre une croix dans la case jaune correspondant à votre mode de paiement</t>
  </si>
  <si>
    <t>MONTANT TOTAL</t>
  </si>
  <si>
    <t>Je règle  en 1 chèque de</t>
  </si>
  <si>
    <t>Dont TVA 5,5%</t>
  </si>
  <si>
    <t>Je règle en 3 chèques de</t>
  </si>
  <si>
    <t>Je règle en 6 chèques de</t>
  </si>
  <si>
    <t>Paiement à l’ordre de :  EARL la Ferme de Menaut</t>
  </si>
  <si>
    <t>Signature de l'Adhérent</t>
  </si>
  <si>
    <t>Signature du Producteur</t>
  </si>
  <si>
    <t>AMAPola Artix
Reçu du CONTRAT LEGUMES
15 octobre 2020 au 14 avril 2021</t>
  </si>
  <si>
    <t xml:space="preserve">                       Monique CHANJOU-LECLERCQ, responsable du contrat "légumes" de l'AMAPola Artix, atteste avoir reçu  de l'amapolien :</t>
  </si>
  <si>
    <t>un règlement de :</t>
  </si>
  <si>
    <t xml:space="preserve">(dont  </t>
  </si>
  <si>
    <t xml:space="preserve">de TVA à 5,5 %) </t>
  </si>
  <si>
    <t>, pour confirmation de son engagement d'achat de légumes à l'EARL LA FERME DE MENAUT pour la période du 15 Avril 2021 au 14 Octobre 2021,</t>
  </si>
  <si>
    <t>attention (en plus des dates choisies de non livraison)  pas de livraison de légumes le 20 avril, les 4 et 18 mai et le 1er juin</t>
  </si>
  <si>
    <t>Date et signature d'un responsable du contrat 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</si>
</sst>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 #,##0.00\ [$€-40C]\ ;\-#,##0.00\ [$€-40C]\ ;\-#\ [$€-40C]\ ;@\ "/>
    <numFmt numFmtId="166" formatCode="#,##0.00\ [$€]"/>
    <numFmt numFmtId="167" formatCode="0"/>
    <numFmt numFmtId="168" formatCode="#,##0.00&quot; €&quot;"/>
    <numFmt numFmtId="169" formatCode="@"/>
    <numFmt numFmtId="170" formatCode="0.00"/>
    <numFmt numFmtId="171" formatCode="DD\-MMM\-YY"/>
    <numFmt numFmtId="172" formatCode="#,##0.00\ [$€-40C];[RED]\-#,##0.00\ [$€-40C]"/>
  </numFmts>
  <fonts count="32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1"/>
    </font>
    <font>
      <b/>
      <sz val="14"/>
      <color indexed="8"/>
      <name val="Arial1"/>
      <family val="0"/>
    </font>
    <font>
      <b/>
      <sz val="12"/>
      <color indexed="8"/>
      <name val="Arial1"/>
      <family val="0"/>
    </font>
    <font>
      <u val="single"/>
      <sz val="14"/>
      <color indexed="12"/>
      <name val="Arial1"/>
      <family val="0"/>
    </font>
    <font>
      <u val="single"/>
      <sz val="10"/>
      <color indexed="12"/>
      <name val="Arial1"/>
      <family val="0"/>
    </font>
    <font>
      <sz val="14"/>
      <color indexed="8"/>
      <name val="Arial1"/>
      <family val="0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1"/>
      <family val="0"/>
    </font>
    <font>
      <b/>
      <sz val="14"/>
      <color indexed="10"/>
      <name val="Arial"/>
      <family val="2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9"/>
      <name val="Arial1"/>
      <family val="0"/>
    </font>
    <font>
      <i/>
      <u val="single"/>
      <sz val="10"/>
      <color indexed="8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Border="0" applyProtection="0">
      <alignment vertical="center"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  <xf numFmtId="164" fontId="0" fillId="0" borderId="0" applyBorder="0" applyProtection="0">
      <alignment/>
    </xf>
    <xf numFmtId="164" fontId="5" fillId="2" borderId="1" applyProtection="0">
      <alignment/>
    </xf>
    <xf numFmtId="164" fontId="6" fillId="0" borderId="0" applyBorder="0" applyProtection="0">
      <alignment/>
    </xf>
    <xf numFmtId="164" fontId="7" fillId="0" borderId="0" applyBorder="0" applyProtection="0">
      <alignment/>
    </xf>
    <xf numFmtId="164" fontId="0" fillId="0" borderId="0" applyBorder="0" applyProtection="0">
      <alignment/>
    </xf>
    <xf numFmtId="164" fontId="8" fillId="3" borderId="0" applyBorder="0" applyProtection="0">
      <alignment/>
    </xf>
    <xf numFmtId="164" fontId="9" fillId="2" borderId="0" applyBorder="0" applyProtection="0">
      <alignment/>
    </xf>
    <xf numFmtId="164" fontId="10" fillId="4" borderId="0" applyBorder="0" applyProtection="0">
      <alignment/>
    </xf>
    <xf numFmtId="164" fontId="10" fillId="0" borderId="0" applyBorder="0" applyProtection="0">
      <alignment/>
    </xf>
    <xf numFmtId="164" fontId="11" fillId="5" borderId="0" applyBorder="0" applyProtection="0">
      <alignment/>
    </xf>
    <xf numFmtId="164" fontId="12" fillId="0" borderId="0" applyBorder="0" applyProtection="0">
      <alignment/>
    </xf>
    <xf numFmtId="164" fontId="13" fillId="6" borderId="0" applyBorder="0" applyProtection="0">
      <alignment/>
    </xf>
    <xf numFmtId="164" fontId="13" fillId="7" borderId="0" applyBorder="0" applyProtection="0">
      <alignment/>
    </xf>
    <xf numFmtId="164" fontId="12" fillId="8" borderId="0" applyBorder="0" applyProtection="0">
      <alignment/>
    </xf>
    <xf numFmtId="165" fontId="14" fillId="0" borderId="0" applyBorder="0" applyProtection="0">
      <alignment vertical="center"/>
    </xf>
    <xf numFmtId="164" fontId="14" fillId="0" borderId="0" applyBorder="0" applyProtection="0">
      <alignment vertical="center"/>
    </xf>
    <xf numFmtId="164" fontId="15" fillId="0" borderId="0" applyBorder="0" applyProtection="0">
      <alignment vertical="center"/>
    </xf>
    <xf numFmtId="164" fontId="15" fillId="0" borderId="0" applyBorder="0" applyProtection="0">
      <alignment vertical="center"/>
    </xf>
    <xf numFmtId="164" fontId="15" fillId="0" borderId="0" applyBorder="0" applyProtection="0">
      <alignment vertical="center"/>
    </xf>
  </cellStyleXfs>
  <cellXfs count="87">
    <xf numFmtId="164" fontId="0" fillId="0" borderId="0" xfId="0" applyAlignment="1">
      <alignment/>
    </xf>
    <xf numFmtId="164" fontId="1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9" borderId="2" xfId="0" applyNumberFormat="1" applyFont="1" applyFill="1" applyBorder="1" applyAlignment="1">
      <alignment/>
    </xf>
    <xf numFmtId="164" fontId="16" fillId="9" borderId="3" xfId="39" applyNumberFormat="1" applyFont="1" applyFill="1" applyBorder="1" applyAlignment="1">
      <alignment horizontal="center" vertical="center" wrapText="1"/>
    </xf>
    <xf numFmtId="164" fontId="14" fillId="9" borderId="4" xfId="0" applyNumberFormat="1" applyFont="1" applyFill="1" applyBorder="1" applyAlignment="1">
      <alignment/>
    </xf>
    <xf numFmtId="164" fontId="17" fillId="0" borderId="0" xfId="39" applyNumberFormat="1" applyFont="1" applyFill="1" applyAlignment="1">
      <alignment horizontal="center" vertical="center" wrapText="1"/>
    </xf>
    <xf numFmtId="164" fontId="17" fillId="10" borderId="5" xfId="0" applyNumberFormat="1" applyFont="1" applyFill="1" applyBorder="1" applyAlignment="1">
      <alignment horizontal="center" vertical="center"/>
    </xf>
    <xf numFmtId="164" fontId="17" fillId="0" borderId="6" xfId="39" applyNumberFormat="1" applyFont="1" applyFill="1" applyBorder="1" applyAlignment="1">
      <alignment horizontal="center" vertical="center" wrapText="1"/>
    </xf>
    <xf numFmtId="164" fontId="18" fillId="0" borderId="7" xfId="20" applyNumberFormat="1" applyFont="1" applyFill="1" applyBorder="1" applyAlignment="1">
      <alignment vertical="center"/>
    </xf>
    <xf numFmtId="164" fontId="20" fillId="0" borderId="7" xfId="0" applyNumberFormat="1" applyFont="1" applyBorder="1" applyAlignment="1">
      <alignment vertical="center" wrapText="1"/>
    </xf>
    <xf numFmtId="164" fontId="20" fillId="0" borderId="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0" fillId="9" borderId="5" xfId="39" applyNumberFormat="1" applyFont="1" applyFill="1" applyBorder="1" applyAlignment="1">
      <alignment horizontal="right" vertical="center" wrapText="1"/>
    </xf>
    <xf numFmtId="164" fontId="21" fillId="10" borderId="5" xfId="0" applyNumberFormat="1" applyFont="1" applyFill="1" applyBorder="1" applyAlignment="1" applyProtection="1">
      <alignment vertical="center"/>
      <protection locked="0"/>
    </xf>
    <xf numFmtId="164" fontId="20" fillId="9" borderId="0" xfId="39" applyNumberFormat="1" applyFont="1" applyFill="1" applyAlignment="1">
      <alignment horizontal="right" vertical="center" wrapText="1"/>
    </xf>
    <xf numFmtId="164" fontId="21" fillId="9" borderId="0" xfId="0" applyNumberFormat="1" applyFont="1" applyFill="1" applyAlignment="1" applyProtection="1">
      <alignment vertical="center"/>
      <protection locked="0"/>
    </xf>
    <xf numFmtId="164" fontId="4" fillId="0" borderId="5" xfId="39" applyNumberFormat="1" applyFont="1" applyFill="1" applyBorder="1" applyAlignment="1">
      <alignment horizontal="center" vertical="center" wrapText="1"/>
    </xf>
    <xf numFmtId="164" fontId="4" fillId="0" borderId="0" xfId="39" applyNumberFormat="1" applyFont="1" applyFill="1" applyAlignment="1">
      <alignment horizontal="center" vertical="center" wrapText="1"/>
    </xf>
    <xf numFmtId="164" fontId="23" fillId="0" borderId="0" xfId="39" applyNumberFormat="1" applyFont="1" applyFill="1" applyAlignment="1">
      <alignment horizontal="center" vertical="center" wrapText="1"/>
    </xf>
    <xf numFmtId="164" fontId="24" fillId="0" borderId="5" xfId="39" applyNumberFormat="1" applyFont="1" applyFill="1" applyBorder="1" applyAlignment="1">
      <alignment horizontal="center" vertical="center" wrapText="1"/>
    </xf>
    <xf numFmtId="164" fontId="17" fillId="9" borderId="8" xfId="39" applyNumberFormat="1" applyFont="1" applyFill="1" applyBorder="1" applyAlignment="1">
      <alignment horizontal="center" vertical="center" wrapText="1"/>
    </xf>
    <xf numFmtId="164" fontId="25" fillId="9" borderId="8" xfId="39" applyNumberFormat="1" applyFont="1" applyFill="1" applyBorder="1" applyAlignment="1">
      <alignment horizontal="center" vertical="center" wrapText="1"/>
    </xf>
    <xf numFmtId="164" fontId="25" fillId="9" borderId="9" xfId="39" applyNumberFormat="1" applyFont="1" applyFill="1" applyBorder="1" applyAlignment="1">
      <alignment horizontal="center" vertical="center" wrapText="1"/>
    </xf>
    <xf numFmtId="164" fontId="25" fillId="9" borderId="8" xfId="0" applyNumberFormat="1" applyFont="1" applyFill="1" applyBorder="1" applyAlignment="1">
      <alignment horizontal="center" vertical="center" wrapText="1"/>
    </xf>
    <xf numFmtId="164" fontId="25" fillId="9" borderId="10" xfId="39" applyNumberFormat="1" applyFont="1" applyFill="1" applyBorder="1" applyAlignment="1">
      <alignment vertical="center" wrapText="1"/>
    </xf>
    <xf numFmtId="164" fontId="25" fillId="9" borderId="11" xfId="39" applyNumberFormat="1" applyFont="1" applyFill="1" applyBorder="1" applyAlignment="1">
      <alignment vertical="center" wrapText="1"/>
    </xf>
    <xf numFmtId="164" fontId="25" fillId="9" borderId="12" xfId="39" applyNumberFormat="1" applyFont="1" applyFill="1" applyBorder="1" applyAlignment="1">
      <alignment horizontal="center" vertical="center" wrapText="1"/>
    </xf>
    <xf numFmtId="164" fontId="25" fillId="9" borderId="13" xfId="39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/>
    </xf>
    <xf numFmtId="166" fontId="12" fillId="0" borderId="15" xfId="0" applyNumberFormat="1" applyFont="1" applyBorder="1" applyAlignment="1">
      <alignment horizontal="center" vertical="center"/>
    </xf>
    <xf numFmtId="167" fontId="23" fillId="10" borderId="8" xfId="39" applyNumberFormat="1" applyFont="1" applyFill="1" applyBorder="1" applyAlignment="1" applyProtection="1">
      <alignment horizontal="center" vertical="center"/>
      <protection locked="0"/>
    </xf>
    <xf numFmtId="167" fontId="23" fillId="11" borderId="14" xfId="39" applyNumberFormat="1" applyFont="1" applyFill="1" applyBorder="1" applyAlignment="1">
      <alignment vertical="center"/>
    </xf>
    <xf numFmtId="167" fontId="23" fillId="11" borderId="16" xfId="39" applyNumberFormat="1" applyFont="1" applyFill="1" applyBorder="1" applyAlignment="1">
      <alignment vertical="center"/>
    </xf>
    <xf numFmtId="168" fontId="23" fillId="9" borderId="16" xfId="3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9" fontId="23" fillId="10" borderId="14" xfId="39" applyNumberFormat="1" applyFont="1" applyFill="1" applyBorder="1" applyAlignment="1" applyProtection="1">
      <alignment horizontal="center" vertical="center"/>
      <protection locked="0"/>
    </xf>
    <xf numFmtId="169" fontId="23" fillId="11" borderId="16" xfId="39" applyNumberFormat="1" applyFont="1" applyFill="1" applyBorder="1" applyAlignment="1">
      <alignment horizontal="center" vertical="center"/>
    </xf>
    <xf numFmtId="166" fontId="25" fillId="0" borderId="14" xfId="0" applyNumberFormat="1" applyFont="1" applyBorder="1" applyAlignment="1">
      <alignment horizontal="center" vertical="center"/>
    </xf>
    <xf numFmtId="166" fontId="25" fillId="0" borderId="15" xfId="0" applyNumberFormat="1" applyFont="1" applyBorder="1" applyAlignment="1">
      <alignment horizontal="center" vertical="center"/>
    </xf>
    <xf numFmtId="169" fontId="23" fillId="10" borderId="16" xfId="39" applyNumberFormat="1" applyFont="1" applyFill="1" applyBorder="1" applyAlignment="1" applyProtection="1">
      <alignment horizontal="center" vertical="center"/>
      <protection locked="0"/>
    </xf>
    <xf numFmtId="164" fontId="26" fillId="0" borderId="0" xfId="39" applyNumberFormat="1" applyFont="1" applyFill="1" applyAlignment="1">
      <alignment horizontal="center" vertical="center" wrapText="1"/>
    </xf>
    <xf numFmtId="168" fontId="27" fillId="0" borderId="0" xfId="39" applyNumberFormat="1" applyFont="1" applyFill="1" applyAlignment="1">
      <alignment horizontal="center" vertical="center" wrapText="1"/>
    </xf>
    <xf numFmtId="168" fontId="28" fillId="0" borderId="0" xfId="39" applyNumberFormat="1" applyFont="1" applyFill="1" applyAlignment="1">
      <alignment horizontal="center" vertical="center" wrapText="1"/>
    </xf>
    <xf numFmtId="170" fontId="25" fillId="0" borderId="0" xfId="39" applyNumberFormat="1" applyFont="1" applyFill="1" applyAlignment="1">
      <alignment vertical="center" wrapText="1"/>
    </xf>
    <xf numFmtId="164" fontId="25" fillId="0" borderId="0" xfId="39" applyNumberFormat="1" applyFont="1" applyFill="1" applyAlignment="1">
      <alignment vertical="center" wrapText="1"/>
    </xf>
    <xf numFmtId="171" fontId="29" fillId="0" borderId="0" xfId="39" applyNumberFormat="1" applyFont="1" applyFill="1" applyAlignment="1">
      <alignment vertical="center"/>
    </xf>
    <xf numFmtId="171" fontId="17" fillId="0" borderId="0" xfId="39" applyNumberFormat="1" applyFont="1" applyFill="1" applyAlignment="1">
      <alignment vertical="center"/>
    </xf>
    <xf numFmtId="164" fontId="25" fillId="9" borderId="6" xfId="39" applyNumberFormat="1" applyFont="1" applyFill="1" applyBorder="1" applyAlignment="1">
      <alignment horizontal="center" vertical="center" wrapText="1"/>
    </xf>
    <xf numFmtId="168" fontId="17" fillId="9" borderId="5" xfId="39" applyNumberFormat="1" applyFont="1" applyFill="1" applyBorder="1" applyAlignment="1">
      <alignment horizontal="center" vertical="center" wrapText="1"/>
    </xf>
    <xf numFmtId="164" fontId="14" fillId="10" borderId="5" xfId="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8" fontId="0" fillId="9" borderId="5" xfId="0" applyNumberFormat="1" applyFill="1" applyBorder="1" applyAlignment="1">
      <alignment horizontal="center" vertical="center"/>
    </xf>
    <xf numFmtId="168" fontId="0" fillId="9" borderId="0" xfId="0" applyNumberForma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168" fontId="30" fillId="0" borderId="0" xfId="0" applyNumberFormat="1" applyFont="1" applyAlignment="1">
      <alignment/>
    </xf>
    <xf numFmtId="164" fontId="25" fillId="9" borderId="6" xfId="0" applyNumberFormat="1" applyFont="1" applyFill="1" applyBorder="1" applyAlignment="1">
      <alignment horizontal="center" vertical="center"/>
    </xf>
    <xf numFmtId="172" fontId="0" fillId="9" borderId="5" xfId="0" applyNumberFormat="1" applyFill="1" applyBorder="1" applyAlignment="1">
      <alignment horizontal="center" vertical="center"/>
    </xf>
    <xf numFmtId="164" fontId="31" fillId="0" borderId="0" xfId="39" applyNumberFormat="1" applyFont="1" applyFill="1" applyAlignment="1">
      <alignment vertical="center"/>
    </xf>
    <xf numFmtId="164" fontId="20" fillId="0" borderId="0" xfId="39" applyNumberFormat="1" applyFont="1" applyFill="1" applyAlignment="1">
      <alignment horizontal="center" vertical="center"/>
    </xf>
    <xf numFmtId="172" fontId="14" fillId="0" borderId="0" xfId="0" applyNumberFormat="1" applyFont="1" applyAlignment="1">
      <alignment/>
    </xf>
    <xf numFmtId="172" fontId="0" fillId="9" borderId="0" xfId="0" applyNumberFormat="1" applyFill="1" applyAlignment="1">
      <alignment horizontal="center" vertical="center"/>
    </xf>
    <xf numFmtId="164" fontId="24" fillId="0" borderId="0" xfId="39" applyNumberFormat="1" applyFont="1" applyFill="1" applyAlignment="1">
      <alignment horizontal="left" vertical="center"/>
    </xf>
    <xf numFmtId="164" fontId="16" fillId="0" borderId="0" xfId="39" applyNumberFormat="1" applyFont="1" applyFill="1" applyAlignment="1">
      <alignment vertical="center"/>
    </xf>
    <xf numFmtId="164" fontId="20" fillId="0" borderId="0" xfId="39" applyNumberFormat="1" applyFont="1" applyFill="1" applyAlignment="1">
      <alignment horizontal="center" vertical="center" wrapText="1"/>
    </xf>
    <xf numFmtId="164" fontId="14" fillId="0" borderId="0" xfId="39" applyNumberFormat="1" applyFont="1" applyFill="1" applyAlignment="1">
      <alignment vertical="center" wrapText="1"/>
    </xf>
    <xf numFmtId="164" fontId="20" fillId="0" borderId="17" xfId="39" applyNumberFormat="1" applyFont="1" applyFill="1" applyBorder="1" applyAlignment="1">
      <alignment horizontal="center" vertical="center" wrapText="1"/>
    </xf>
    <xf numFmtId="164" fontId="14" fillId="0" borderId="17" xfId="39" applyNumberFormat="1" applyFont="1" applyFill="1" applyBorder="1" applyAlignment="1">
      <alignment vertical="center" wrapText="1"/>
    </xf>
    <xf numFmtId="164" fontId="20" fillId="0" borderId="17" xfId="39" applyNumberFormat="1" applyFont="1" applyFill="1" applyBorder="1" applyAlignment="1">
      <alignment horizontal="center" vertical="center"/>
    </xf>
    <xf numFmtId="164" fontId="14" fillId="0" borderId="17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23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4" fontId="25" fillId="9" borderId="18" xfId="39" applyNumberFormat="1" applyFont="1" applyFill="1" applyBorder="1" applyAlignment="1">
      <alignment vertical="center" wrapText="1"/>
    </xf>
    <xf numFmtId="166" fontId="12" fillId="0" borderId="19" xfId="0" applyNumberFormat="1" applyFont="1" applyBorder="1" applyAlignment="1">
      <alignment horizontal="center" vertical="center"/>
    </xf>
    <xf numFmtId="167" fontId="23" fillId="9" borderId="8" xfId="39" applyNumberFormat="1" applyFont="1" applyFill="1" applyBorder="1" applyAlignment="1" applyProtection="1">
      <alignment horizontal="center" vertical="center"/>
      <protection locked="0"/>
    </xf>
    <xf numFmtId="167" fontId="23" fillId="11" borderId="8" xfId="39" applyNumberFormat="1" applyFont="1" applyFill="1" applyBorder="1" applyAlignment="1">
      <alignment vertical="center"/>
    </xf>
    <xf numFmtId="166" fontId="23" fillId="9" borderId="14" xfId="39" applyNumberFormat="1" applyFont="1" applyFill="1" applyBorder="1" applyAlignment="1" applyProtection="1">
      <alignment vertical="center"/>
      <protection locked="0"/>
    </xf>
    <xf numFmtId="169" fontId="23" fillId="9" borderId="8" xfId="39" applyNumberFormat="1" applyFont="1" applyFill="1" applyBorder="1" applyAlignment="1" applyProtection="1">
      <alignment horizontal="center" vertical="center"/>
      <protection locked="0"/>
    </xf>
    <xf numFmtId="164" fontId="23" fillId="11" borderId="16" xfId="39" applyNumberFormat="1" applyFont="1" applyFill="1" applyBorder="1" applyAlignment="1">
      <alignment horizontal="center" vertical="center"/>
    </xf>
    <xf numFmtId="166" fontId="25" fillId="0" borderId="19" xfId="0" applyNumberFormat="1" applyFont="1" applyBorder="1" applyAlignment="1">
      <alignment horizontal="center" vertical="center"/>
    </xf>
    <xf numFmtId="164" fontId="23" fillId="9" borderId="8" xfId="39" applyNumberFormat="1" applyFont="1" applyFill="1" applyBorder="1" applyAlignment="1" applyProtection="1">
      <alignment horizontal="center" vertical="center"/>
      <protection locked="0"/>
    </xf>
    <xf numFmtId="164" fontId="23" fillId="9" borderId="20" xfId="39" applyNumberFormat="1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Alignment="1">
      <alignment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  <cellStyle name="Euro" xfId="38"/>
    <cellStyle name="Normal_Feuil1" xfId="39"/>
    <cellStyle name="Titre 1" xfId="40"/>
    <cellStyle name="Titre 1 1" xfId="41"/>
    <cellStyle name="Titre 2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28575</xdr:rowOff>
    </xdr:from>
    <xdr:to>
      <xdr:col>10</xdr:col>
      <xdr:colOff>304800</xdr:colOff>
      <xdr:row>1</xdr:row>
      <xdr:rowOff>323850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8575"/>
          <a:ext cx="11906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123825</xdr:colOff>
      <xdr:row>0</xdr:row>
      <xdr:rowOff>38100</xdr:rowOff>
    </xdr:from>
    <xdr:to>
      <xdr:col>1</xdr:col>
      <xdr:colOff>619125</xdr:colOff>
      <xdr:row>1</xdr:row>
      <xdr:rowOff>390525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668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9</xdr:col>
      <xdr:colOff>9525</xdr:colOff>
      <xdr:row>29</xdr:row>
      <xdr:rowOff>28575</xdr:rowOff>
    </xdr:from>
    <xdr:to>
      <xdr:col>10</xdr:col>
      <xdr:colOff>619125</xdr:colOff>
      <xdr:row>30</xdr:row>
      <xdr:rowOff>381000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9686925"/>
          <a:ext cx="15049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123825</xdr:colOff>
      <xdr:row>29</xdr:row>
      <xdr:rowOff>38100</xdr:rowOff>
    </xdr:from>
    <xdr:to>
      <xdr:col>1</xdr:col>
      <xdr:colOff>847725</xdr:colOff>
      <xdr:row>30</xdr:row>
      <xdr:rowOff>390525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696450"/>
          <a:ext cx="14954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mapola.eklablog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B1" sqref="B1"/>
    </sheetView>
  </sheetViews>
  <sheetFormatPr defaultColWidth="11.00390625" defaultRowHeight="12.75" customHeight="1"/>
  <cols>
    <col min="1" max="1" width="10.125" style="1" customWidth="1"/>
    <col min="2" max="2" width="14.75390625" style="1" customWidth="1"/>
    <col min="3" max="3" width="12.625" style="1" customWidth="1"/>
    <col min="4" max="5" width="12.50390625" style="1" customWidth="1"/>
    <col min="6" max="6" width="14.625" style="1" customWidth="1"/>
    <col min="7" max="9" width="12.625" style="1" customWidth="1"/>
    <col min="10" max="10" width="11.75390625" style="1" customWidth="1"/>
    <col min="11" max="11" width="13.125" style="1" customWidth="1"/>
    <col min="12" max="13" width="10.375" style="1" customWidth="1"/>
    <col min="14" max="14" width="19.125" style="1" customWidth="1"/>
    <col min="15" max="64" width="10.375" style="1" customWidth="1"/>
    <col min="65" max="16384" width="11.00390625" style="2" customWidth="1"/>
  </cols>
  <sheetData>
    <row r="1" spans="1:11" ht="43.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32.2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2" customHeigh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1:17" ht="20.25" customHeight="1">
      <c r="A4" s="7" t="s">
        <v>1</v>
      </c>
      <c r="B4" s="7"/>
      <c r="C4" s="7"/>
      <c r="D4" s="7"/>
      <c r="E4" s="7"/>
      <c r="F4" s="7"/>
      <c r="G4" s="6"/>
      <c r="H4" s="8" t="s">
        <v>2</v>
      </c>
      <c r="I4" s="9" t="s">
        <v>3</v>
      </c>
      <c r="J4" s="10"/>
      <c r="K4" s="11"/>
      <c r="L4" s="12"/>
      <c r="M4" s="12"/>
      <c r="N4" s="12"/>
      <c r="O4" s="12"/>
      <c r="P4" s="12"/>
      <c r="Q4" s="12"/>
    </row>
    <row r="5" spans="2:11" ht="11.25" customHeight="1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0" customHeight="1">
      <c r="A6" s="13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</row>
    <row r="7" spans="1:11" ht="30" customHeight="1">
      <c r="A7" s="13" t="s">
        <v>5</v>
      </c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0" customHeight="1">
      <c r="A8" s="13" t="s">
        <v>6</v>
      </c>
      <c r="B8" s="13"/>
      <c r="C8" s="14"/>
      <c r="D8" s="14"/>
      <c r="E8" s="14"/>
      <c r="F8" s="14"/>
      <c r="G8" s="14"/>
      <c r="H8" s="14"/>
      <c r="I8" s="14"/>
      <c r="J8" s="14"/>
      <c r="K8" s="14"/>
    </row>
    <row r="9" spans="1:11" ht="30" customHeight="1">
      <c r="A9" s="13" t="s">
        <v>7</v>
      </c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1:11" ht="9.75" customHeight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57" customHeight="1">
      <c r="A11" s="17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9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37.5" customHeight="1">
      <c r="A13" s="20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9.25" customHeight="1">
      <c r="A15" s="21" t="s">
        <v>10</v>
      </c>
      <c r="B15" s="21"/>
      <c r="C15" s="22" t="s">
        <v>11</v>
      </c>
      <c r="D15" s="22"/>
      <c r="E15" s="21" t="s">
        <v>12</v>
      </c>
      <c r="F15" s="21"/>
      <c r="G15" s="21" t="s">
        <v>13</v>
      </c>
      <c r="H15" s="21"/>
      <c r="I15" s="23" t="s">
        <v>14</v>
      </c>
      <c r="J15" s="23"/>
      <c r="K15" s="24" t="s">
        <v>15</v>
      </c>
    </row>
    <row r="16" spans="1:11" ht="21" customHeight="1">
      <c r="A16" s="21"/>
      <c r="B16" s="21"/>
      <c r="C16" s="25" t="s">
        <v>16</v>
      </c>
      <c r="D16" s="26" t="s">
        <v>17</v>
      </c>
      <c r="E16" s="21"/>
      <c r="F16" s="21"/>
      <c r="G16" s="21"/>
      <c r="H16" s="21"/>
      <c r="I16" s="27" t="s">
        <v>18</v>
      </c>
      <c r="J16" s="28" t="s">
        <v>19</v>
      </c>
      <c r="K16" s="24"/>
    </row>
    <row r="17" spans="1:16" ht="30" customHeight="1">
      <c r="A17" s="29" t="s">
        <v>20</v>
      </c>
      <c r="B17" s="29"/>
      <c r="C17" s="30">
        <f>11*22</f>
        <v>242</v>
      </c>
      <c r="D17" s="31">
        <f>22*16.5</f>
        <v>363</v>
      </c>
      <c r="E17" s="32"/>
      <c r="F17" s="32"/>
      <c r="G17" s="32"/>
      <c r="H17" s="32"/>
      <c r="I17" s="33" t="s">
        <v>21</v>
      </c>
      <c r="J17" s="34"/>
      <c r="K17" s="35">
        <f>IF(SUM(E17:H17)=0,"",(E17*22*11+G17*22*16.5))</f>
      </c>
      <c r="N17" s="36"/>
      <c r="O17" s="36"/>
      <c r="P17" s="36"/>
    </row>
    <row r="18" spans="1:16" ht="30" customHeight="1">
      <c r="A18" s="29" t="s">
        <v>22</v>
      </c>
      <c r="B18" s="29"/>
      <c r="C18" s="30">
        <f>21*11</f>
        <v>231</v>
      </c>
      <c r="D18" s="31">
        <f>21*16.5</f>
        <v>346.5</v>
      </c>
      <c r="E18" s="32"/>
      <c r="F18" s="32"/>
      <c r="G18" s="32"/>
      <c r="H18" s="32"/>
      <c r="I18" s="37"/>
      <c r="J18" s="38"/>
      <c r="K18" s="35">
        <f>IF(SUM(E18:H18)=0,"",(E18*21*11+G18*21*16.5))</f>
      </c>
      <c r="N18" s="36"/>
      <c r="O18" s="36"/>
      <c r="P18" s="36"/>
    </row>
    <row r="19" spans="1:11" ht="30" customHeight="1">
      <c r="A19" s="29" t="s">
        <v>23</v>
      </c>
      <c r="B19" s="29"/>
      <c r="C19" s="39">
        <f>20*11</f>
        <v>220</v>
      </c>
      <c r="D19" s="40">
        <f>20*16.5</f>
        <v>330</v>
      </c>
      <c r="E19" s="32"/>
      <c r="F19" s="32"/>
      <c r="G19" s="32"/>
      <c r="H19" s="32"/>
      <c r="I19" s="37"/>
      <c r="J19" s="41"/>
      <c r="K19" s="35">
        <f>IF(SUM(E19:H19)=0,"",(E19*20*11+G19*20*16.5))</f>
      </c>
    </row>
    <row r="20" spans="1:10" ht="13.5" customHeight="1">
      <c r="A20" s="42"/>
      <c r="B20" s="43"/>
      <c r="C20" s="44"/>
      <c r="D20" s="44"/>
      <c r="E20" s="44"/>
      <c r="F20" s="44"/>
      <c r="G20" s="44"/>
      <c r="H20" s="44"/>
      <c r="I20" s="45"/>
      <c r="J20" s="46"/>
    </row>
    <row r="21" spans="1:11" ht="41.25" customHeight="1">
      <c r="A21" s="47" t="s">
        <v>24</v>
      </c>
      <c r="B21" s="48"/>
      <c r="C21" s="48"/>
      <c r="D21" s="48"/>
      <c r="E21" s="48"/>
      <c r="F21" s="48"/>
      <c r="G21" s="48"/>
      <c r="I21" s="49" t="s">
        <v>25</v>
      </c>
      <c r="J21" s="50">
        <f>IF(SUM(K17:K19)=0,"",SUM(K17:K19))</f>
      </c>
      <c r="K21" s="50"/>
    </row>
    <row r="22" spans="1:11" ht="19.5" customHeight="1">
      <c r="A22" s="51"/>
      <c r="B22" s="52" t="s">
        <v>26</v>
      </c>
      <c r="C22" s="53"/>
      <c r="D22" s="54">
        <f>+IF(A22="","",$J$21)</f>
      </c>
      <c r="E22" s="55"/>
      <c r="F22" s="56"/>
      <c r="G22" s="56"/>
      <c r="H22" s="57">
        <f>SUM(K17:K19)</f>
        <v>0</v>
      </c>
      <c r="I22" s="58" t="s">
        <v>27</v>
      </c>
      <c r="J22" s="50">
        <f>IF(J21="","",(H22)*0.055/1.055)</f>
      </c>
      <c r="K22" s="50"/>
    </row>
    <row r="23" spans="1:11" ht="19.5" customHeight="1">
      <c r="A23" s="51"/>
      <c r="B23" s="52" t="s">
        <v>28</v>
      </c>
      <c r="C23" s="53"/>
      <c r="D23" s="59">
        <f>IF($A23="","",ROUNDDOWN($J$21/3,0))</f>
      </c>
      <c r="E23" s="59">
        <f>IF($A23="","",ROUNDDOWN($J$21/3,0))</f>
      </c>
      <c r="F23" s="59">
        <f>IF($A23="","",$J$21-D23-E23)</f>
      </c>
      <c r="G23" s="55"/>
      <c r="H23" s="57"/>
      <c r="K23" s="60"/>
    </row>
    <row r="24" spans="1:11" ht="19.5" customHeight="1">
      <c r="A24" s="51"/>
      <c r="B24" s="52" t="s">
        <v>29</v>
      </c>
      <c r="C24" s="53"/>
      <c r="D24" s="59">
        <f>IF($A24="","",ROUNDDOWN($J$21/6,0))</f>
      </c>
      <c r="E24" s="59">
        <f>IF($A24="","",ROUNDDOWN($J$21/6,0))</f>
      </c>
      <c r="F24" s="59">
        <f>IF($A24="","",ROUNDDOWN($J$21/6,0))</f>
      </c>
      <c r="G24" s="59">
        <f>IF($A24="","",ROUNDDOWN($J$21/6,0))</f>
      </c>
      <c r="H24" s="59">
        <f>IF($A24="","",ROUNDDOWN($J$21/6,0))</f>
      </c>
      <c r="I24" s="59">
        <f>IF($A24="","",$J$21-D24-E24-F24-G24-H24)</f>
      </c>
      <c r="J24" s="61"/>
      <c r="K24" s="62"/>
    </row>
    <row r="25" spans="1:10" ht="19.5" customHeight="1">
      <c r="A25" s="52"/>
      <c r="B25" s="52"/>
      <c r="C25" s="53"/>
      <c r="D25" s="63"/>
      <c r="E25" s="63"/>
      <c r="F25" s="63"/>
      <c r="I25" s="61"/>
      <c r="J25" s="61"/>
    </row>
    <row r="26" spans="1:10" ht="19.5" customHeight="1">
      <c r="A26" s="64" t="s">
        <v>30</v>
      </c>
      <c r="C26" s="65"/>
      <c r="D26" s="65"/>
      <c r="E26" s="65"/>
      <c r="F26" s="65"/>
      <c r="G26" s="65"/>
      <c r="I26" s="61"/>
      <c r="J26" s="61"/>
    </row>
    <row r="27" spans="1:8" ht="19.5" customHeight="1">
      <c r="A27" s="66" t="s">
        <v>31</v>
      </c>
      <c r="B27" s="66"/>
      <c r="C27" s="66"/>
      <c r="D27" s="66"/>
      <c r="E27" s="66"/>
      <c r="F27" s="67"/>
      <c r="G27" s="67"/>
      <c r="H27" s="61" t="s">
        <v>32</v>
      </c>
    </row>
    <row r="28" spans="1:11" ht="63.75" customHeight="1">
      <c r="A28" s="68"/>
      <c r="B28" s="68"/>
      <c r="C28" s="68"/>
      <c r="D28" s="68"/>
      <c r="E28" s="68"/>
      <c r="F28" s="69"/>
      <c r="G28" s="69"/>
      <c r="H28" s="70"/>
      <c r="I28" s="71"/>
      <c r="J28" s="71"/>
      <c r="K28" s="71"/>
    </row>
    <row r="29" spans="1:8" ht="21.75" customHeight="1">
      <c r="A29" s="66"/>
      <c r="B29" s="66"/>
      <c r="C29" s="66"/>
      <c r="D29" s="66"/>
      <c r="E29" s="66"/>
      <c r="F29" s="67"/>
      <c r="G29" s="67"/>
      <c r="H29" s="61"/>
    </row>
    <row r="30" spans="1:11" ht="56.25" customHeight="1">
      <c r="A30" s="3"/>
      <c r="B30" s="4" t="s">
        <v>33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32.2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4" spans="1:14" ht="19.5" customHeight="1">
      <c r="A34" s="72" t="s">
        <v>34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56"/>
      <c r="M34" s="73"/>
      <c r="N34" s="73"/>
    </row>
    <row r="35" spans="1:12" ht="19.5" customHeight="1">
      <c r="A35" s="74">
        <f>C6</f>
        <v>0</v>
      </c>
      <c r="B35" s="74"/>
      <c r="C35" s="74"/>
      <c r="D35" s="74" t="s">
        <v>35</v>
      </c>
      <c r="E35" s="74"/>
      <c r="F35" s="75">
        <f>J21</f>
      </c>
      <c r="G35" s="75"/>
      <c r="H35" s="72" t="s">
        <v>36</v>
      </c>
      <c r="I35" s="75">
        <f>J22</f>
      </c>
      <c r="J35" s="72" t="s">
        <v>37</v>
      </c>
      <c r="K35" s="74"/>
      <c r="L35" s="53"/>
    </row>
    <row r="36" spans="1:12" ht="19.5" customHeight="1">
      <c r="A36" s="72" t="s">
        <v>38</v>
      </c>
      <c r="B36" s="74"/>
      <c r="C36" s="74"/>
      <c r="D36" s="72"/>
      <c r="E36" s="74"/>
      <c r="F36" s="74"/>
      <c r="G36" s="74"/>
      <c r="H36" s="74"/>
      <c r="I36" s="72"/>
      <c r="J36" s="74"/>
      <c r="K36" s="74"/>
      <c r="L36" s="56"/>
    </row>
    <row r="37" ht="19.5" customHeight="1"/>
    <row r="38" spans="1:11" ht="27.75" customHeight="1">
      <c r="A38" s="21" t="s">
        <v>10</v>
      </c>
      <c r="B38" s="21"/>
      <c r="C38" s="22" t="s">
        <v>11</v>
      </c>
      <c r="D38" s="22"/>
      <c r="E38" s="21" t="s">
        <v>12</v>
      </c>
      <c r="F38" s="21"/>
      <c r="G38" s="21" t="s">
        <v>13</v>
      </c>
      <c r="H38" s="21"/>
      <c r="I38" s="23" t="s">
        <v>14</v>
      </c>
      <c r="J38" s="23"/>
      <c r="K38" s="24" t="s">
        <v>15</v>
      </c>
    </row>
    <row r="39" spans="1:11" ht="19.5" customHeight="1">
      <c r="A39" s="21"/>
      <c r="B39" s="21"/>
      <c r="C39" s="25" t="s">
        <v>16</v>
      </c>
      <c r="D39" s="76" t="s">
        <v>17</v>
      </c>
      <c r="E39" s="21"/>
      <c r="F39" s="21"/>
      <c r="G39" s="21"/>
      <c r="H39" s="21"/>
      <c r="I39" s="27" t="s">
        <v>18</v>
      </c>
      <c r="J39" s="28" t="s">
        <v>19</v>
      </c>
      <c r="K39" s="24"/>
    </row>
    <row r="40" spans="1:11" ht="19.5" customHeight="1">
      <c r="A40" s="29" t="s">
        <v>20</v>
      </c>
      <c r="B40" s="29"/>
      <c r="C40" s="30">
        <f>11*22</f>
        <v>242</v>
      </c>
      <c r="D40" s="77">
        <f>22*16.5</f>
        <v>363</v>
      </c>
      <c r="E40" s="78">
        <f>IF(E17="","",(E17))</f>
      </c>
      <c r="F40" s="78"/>
      <c r="G40" s="78">
        <f>IF(G17="","",(G17))</f>
      </c>
      <c r="H40" s="78"/>
      <c r="I40" s="79" t="s">
        <v>21</v>
      </c>
      <c r="J40" s="34"/>
      <c r="K40" s="80">
        <f>K17</f>
      </c>
    </row>
    <row r="41" spans="1:11" ht="19.5" customHeight="1">
      <c r="A41" s="29" t="s">
        <v>22</v>
      </c>
      <c r="B41" s="29"/>
      <c r="C41" s="30">
        <f>21*11</f>
        <v>231</v>
      </c>
      <c r="D41" s="77">
        <f>21*16.5</f>
        <v>346.5</v>
      </c>
      <c r="E41" s="78">
        <f>IF(E18="","",(E18))</f>
      </c>
      <c r="F41" s="78"/>
      <c r="G41" s="78">
        <f>IF(G18="","",(G18))</f>
      </c>
      <c r="H41" s="78"/>
      <c r="I41" s="81">
        <f>I18</f>
      </c>
      <c r="J41" s="82"/>
      <c r="K41" s="80">
        <f>K18</f>
      </c>
    </row>
    <row r="42" spans="1:11" ht="19.5" customHeight="1">
      <c r="A42" s="29" t="s">
        <v>23</v>
      </c>
      <c r="B42" s="29"/>
      <c r="C42" s="39">
        <f>20*11</f>
        <v>220</v>
      </c>
      <c r="D42" s="83">
        <f>20*16.5</f>
        <v>330</v>
      </c>
      <c r="E42" s="78">
        <f>IF(E19="","",(E19))</f>
      </c>
      <c r="F42" s="78"/>
      <c r="G42" s="78">
        <f>IF(G19="","",(G19))</f>
      </c>
      <c r="H42" s="78"/>
      <c r="I42" s="84">
        <f>I19</f>
      </c>
      <c r="J42" s="85">
        <f>J19</f>
      </c>
      <c r="K42" s="80">
        <f>K19</f>
      </c>
    </row>
    <row r="43" ht="19.5" customHeight="1"/>
    <row r="44" ht="19.5" customHeight="1">
      <c r="A44" s="86" t="s">
        <v>39</v>
      </c>
    </row>
    <row r="46" ht="19.5" customHeight="1">
      <c r="A46" s="86" t="s">
        <v>40</v>
      </c>
    </row>
  </sheetData>
  <sheetProtection selectLockedCells="1" selectUnlockedCells="1"/>
  <mergeCells count="50">
    <mergeCell ref="B1:K2"/>
    <mergeCell ref="A4:F4"/>
    <mergeCell ref="A6:B6"/>
    <mergeCell ref="C6:K6"/>
    <mergeCell ref="A7:B7"/>
    <mergeCell ref="C7:K7"/>
    <mergeCell ref="A8:B8"/>
    <mergeCell ref="C8:K8"/>
    <mergeCell ref="A9:B9"/>
    <mergeCell ref="C9:K9"/>
    <mergeCell ref="A11:K11"/>
    <mergeCell ref="A13:K13"/>
    <mergeCell ref="A15:B16"/>
    <mergeCell ref="C15:D15"/>
    <mergeCell ref="E15:F16"/>
    <mergeCell ref="G15:H16"/>
    <mergeCell ref="I15:J15"/>
    <mergeCell ref="K15:K16"/>
    <mergeCell ref="A17:B17"/>
    <mergeCell ref="E17:F17"/>
    <mergeCell ref="G17:H17"/>
    <mergeCell ref="A18:B18"/>
    <mergeCell ref="E18:F18"/>
    <mergeCell ref="G18:H18"/>
    <mergeCell ref="A19:B19"/>
    <mergeCell ref="E19:F19"/>
    <mergeCell ref="G19:H19"/>
    <mergeCell ref="J21:K21"/>
    <mergeCell ref="J22:K22"/>
    <mergeCell ref="A27:D27"/>
    <mergeCell ref="B30:K31"/>
    <mergeCell ref="A34:K34"/>
    <mergeCell ref="A35:C35"/>
    <mergeCell ref="D35:E35"/>
    <mergeCell ref="F35:G35"/>
    <mergeCell ref="A38:B39"/>
    <mergeCell ref="C38:D38"/>
    <mergeCell ref="E38:F39"/>
    <mergeCell ref="G38:H39"/>
    <mergeCell ref="I38:J38"/>
    <mergeCell ref="K38:K39"/>
    <mergeCell ref="A40:B40"/>
    <mergeCell ref="E40:F40"/>
    <mergeCell ref="G40:H40"/>
    <mergeCell ref="A41:B41"/>
    <mergeCell ref="E41:F41"/>
    <mergeCell ref="G41:H41"/>
    <mergeCell ref="A42:B42"/>
    <mergeCell ref="E42:F42"/>
    <mergeCell ref="G42:H42"/>
  </mergeCells>
  <hyperlinks>
    <hyperlink ref="I4" r:id="rId1" display="http://amapola.eklablog.com"/>
  </hyperlinks>
  <printOptions horizontalCentered="1"/>
  <pageMargins left="0.2361111111111111" right="0.2361111111111111" top="0.31527777777777777" bottom="0.31527777777777777" header="0.31527777777777777" footer="0.31527777777777777"/>
  <pageSetup horizontalDpi="300" verticalDpi="300" orientation="portrait" pageOrder="overThenDown" paperSize="9" scale="6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/>
  <cp:lastPrinted>2021-03-07T21:42:36Z</cp:lastPrinted>
  <dcterms:created xsi:type="dcterms:W3CDTF">2013-09-14T07:34:43Z</dcterms:created>
  <dcterms:modified xsi:type="dcterms:W3CDTF">2021-03-11T19:20:31Z</dcterms:modified>
  <cp:category/>
  <cp:version/>
  <cp:contentType/>
  <cp:contentStatus/>
  <cp:revision>9</cp:revision>
</cp:coreProperties>
</file>